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480" windowHeight="11640" activeTab="1"/>
  </bookViews>
  <sheets>
    <sheet name="explanation" sheetId="1" r:id="rId1"/>
    <sheet name="Model" sheetId="2" r:id="rId2"/>
  </sheets>
  <definedNames>
    <definedName name="max_aud">'Model'!$AB$23</definedName>
    <definedName name="max_p">'Model'!$AB$24</definedName>
    <definedName name="max_ud">'Model'!$AB$22</definedName>
    <definedName name="min_aud">'Model'!$AB$27</definedName>
    <definedName name="min_p">'Model'!$AB$28</definedName>
    <definedName name="min_ud">'Model'!$AB$26</definedName>
    <definedName name="ongewenst_gedrag_extinctie">'Model'!$AB$7</definedName>
    <definedName name="ongewenst_gedrag_ini">'Model'!$AB$6</definedName>
    <definedName name="ongewenst_gedrag_K">'Model'!$AB$5</definedName>
    <definedName name="ongewenst_gedrag_rate">'Model'!$AB$4</definedName>
    <definedName name="sb_waarden">'Model'!$AC$4:$AC$15</definedName>
    <definedName name="set_1">'Model'!$AE$4:$AE$13</definedName>
    <definedName name="set_2">'Model'!$AG$4:$AG$13</definedName>
    <definedName name="set_sb">'Model'!$AC$4:$AC$13</definedName>
    <definedName name="straf_extinctie">'Model'!$AB$12</definedName>
    <definedName name="straf_ini">'Model'!$AB$10</definedName>
    <definedName name="straf_k">'Model'!$AB$11</definedName>
    <definedName name="straf_k_extinctie">'Model'!$AB$13</definedName>
    <definedName name="straf_k_increase">'Model'!$AB$17</definedName>
    <definedName name="straf_rate">'Model'!$AB$9</definedName>
    <definedName name="total_cost">'Model'!$AB$20</definedName>
  </definedNames>
  <calcPr fullCalcOnLoad="1"/>
</workbook>
</file>

<file path=xl/comments2.xml><?xml version="1.0" encoding="utf-8"?>
<comments xmlns="http://schemas.openxmlformats.org/spreadsheetml/2006/main">
  <authors>
    <author>paul van Geert</author>
  </authors>
  <commentList>
    <comment ref="S3" authorId="0">
      <text>
        <r>
          <rPr>
            <b/>
            <sz val="12"/>
            <rFont val="Tahoma"/>
            <family val="2"/>
          </rPr>
          <t>The basic equations of the model can be found in columns S, T and U. The columns V, W and X are "mirror" columns: they keep the values of the variables within predefined bounds ( a minimum of 0 and a maximum of 5)</t>
        </r>
      </text>
    </comment>
    <comment ref="D41" authorId="0">
      <text>
        <r>
          <rPr>
            <b/>
            <sz val="12"/>
            <rFont val="Tahoma"/>
            <family val="2"/>
          </rPr>
          <t>this reduction factor is determined by the amount of training programs and other effort aimed at reducing the equilibrium level of the undesirable behavior</t>
        </r>
        <r>
          <rPr>
            <sz val="8"/>
            <rFont val="Tahoma"/>
            <family val="0"/>
          </rPr>
          <t xml:space="preserve">
</t>
        </r>
      </text>
    </comment>
    <comment ref="D45" authorId="0">
      <text>
        <r>
          <rPr>
            <b/>
            <sz val="12"/>
            <rFont val="Tahoma"/>
            <family val="2"/>
          </rPr>
          <t>this parameter is determined by the amount of punishment, which is aimed at suppressing the expression of undesirable behavior but at the same time increases the equilibrium level of that behavior</t>
        </r>
        <r>
          <rPr>
            <sz val="8"/>
            <rFont val="Tahoma"/>
            <family val="0"/>
          </rPr>
          <t xml:space="preserve">
</t>
        </r>
      </text>
    </comment>
    <comment ref="A31" authorId="0">
      <text>
        <r>
          <rPr>
            <b/>
            <sz val="12"/>
            <rFont val="Tahoma"/>
            <family val="2"/>
          </rPr>
          <t>the rate of change of undesirable behavior</t>
        </r>
        <r>
          <rPr>
            <sz val="8"/>
            <rFont val="Tahoma"/>
            <family val="0"/>
          </rPr>
          <t xml:space="preserve">
</t>
        </r>
      </text>
    </comment>
    <comment ref="J31" authorId="0">
      <text>
        <r>
          <rPr>
            <b/>
            <sz val="12"/>
            <rFont val="Tahoma"/>
            <family val="2"/>
          </rPr>
          <t>the effect of undesirable behavior on the increase of punishment</t>
        </r>
        <r>
          <rPr>
            <sz val="8"/>
            <rFont val="Tahoma"/>
            <family val="0"/>
          </rPr>
          <t xml:space="preserve">
</t>
        </r>
      </text>
    </comment>
    <comment ref="A36" authorId="0">
      <text>
        <r>
          <rPr>
            <b/>
            <sz val="12"/>
            <rFont val="Tahoma"/>
            <family val="2"/>
          </rPr>
          <t xml:space="preserve">the effect of punishment on the decrease of undersirable behavior, i.e. the suppressive effect of punishment </t>
        </r>
        <r>
          <rPr>
            <sz val="8"/>
            <rFont val="Tahoma"/>
            <family val="0"/>
          </rPr>
          <t xml:space="preserve">
</t>
        </r>
      </text>
    </comment>
    <comment ref="J36" authorId="0">
      <text>
        <r>
          <rPr>
            <b/>
            <sz val="12"/>
            <rFont val="Tahoma"/>
            <family val="2"/>
          </rPr>
          <t>the extinction rate of punishment if punishment is not supported by undesirable behavior</t>
        </r>
        <r>
          <rPr>
            <sz val="8"/>
            <rFont val="Tahoma"/>
            <family val="0"/>
          </rPr>
          <t xml:space="preserve">
</t>
        </r>
      </text>
    </comment>
  </commentList>
</comments>
</file>

<file path=xl/sharedStrings.xml><?xml version="1.0" encoding="utf-8"?>
<sst xmlns="http://schemas.openxmlformats.org/spreadsheetml/2006/main" count="26" uniqueCount="23">
  <si>
    <t>ongewenst_gedrag_rate</t>
  </si>
  <si>
    <t>ongewenst_gedrag_K</t>
  </si>
  <si>
    <t>ongewenst_gedrag_ini</t>
  </si>
  <si>
    <t>straf_rate</t>
  </si>
  <si>
    <t>straf_ini</t>
  </si>
  <si>
    <t>straf_k</t>
  </si>
  <si>
    <t>straf_extinctie</t>
  </si>
  <si>
    <t>ongewenst_gedrag_extinctie</t>
  </si>
  <si>
    <t>straf_k_extinctie</t>
  </si>
  <si>
    <t>punishment</t>
  </si>
  <si>
    <t>undesirable behavior</t>
  </si>
  <si>
    <t>total cost</t>
  </si>
  <si>
    <t>straf_k_increase</t>
  </si>
  <si>
    <t>cost eduational interventions</t>
  </si>
  <si>
    <t>max_ud</t>
  </si>
  <si>
    <t>max_aud</t>
  </si>
  <si>
    <t>max_p</t>
  </si>
  <si>
    <t>min_aud</t>
  </si>
  <si>
    <t>min_p</t>
  </si>
  <si>
    <t>min_ud</t>
  </si>
  <si>
    <t>"cost" undesirable behavior</t>
  </si>
  <si>
    <t>"cost" punishment</t>
  </si>
  <si>
    <t>attractor level of undesirable behavior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</si>
</sst>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6">
    <font>
      <sz val="10"/>
      <name val="Arial"/>
      <family val="0"/>
    </font>
    <font>
      <sz val="12"/>
      <name val="Arial"/>
      <family val="0"/>
    </font>
    <font>
      <b/>
      <sz val="16"/>
      <name val="Arial"/>
      <family val="2"/>
    </font>
    <font>
      <b/>
      <sz val="13.75"/>
      <name val="Arial"/>
      <family val="2"/>
    </font>
    <font>
      <b/>
      <sz val="15.75"/>
      <name val="Arial"/>
      <family val="0"/>
    </font>
    <font>
      <sz val="10"/>
      <color indexed="9"/>
      <name val="Arial"/>
      <family val="2"/>
    </font>
    <font>
      <b/>
      <sz val="10"/>
      <color indexed="9"/>
      <name val="Arial"/>
      <family val="2"/>
    </font>
    <font>
      <b/>
      <sz val="10"/>
      <name val="Arial"/>
      <family val="2"/>
    </font>
    <font>
      <b/>
      <i/>
      <sz val="10"/>
      <color indexed="9"/>
      <name val="Arial"/>
      <family val="2"/>
    </font>
    <font>
      <b/>
      <i/>
      <sz val="10"/>
      <name val="Arial"/>
      <family val="2"/>
    </font>
    <font>
      <b/>
      <sz val="16"/>
      <color indexed="12"/>
      <name val="Arial"/>
      <family val="2"/>
    </font>
    <font>
      <sz val="20"/>
      <color indexed="13"/>
      <name val="Arial"/>
      <family val="2"/>
    </font>
    <font>
      <b/>
      <sz val="20"/>
      <color indexed="9"/>
      <name val="Arial"/>
      <family val="2"/>
    </font>
    <font>
      <b/>
      <sz val="12"/>
      <name val="Tahoma"/>
      <family val="2"/>
    </font>
    <font>
      <sz val="8"/>
      <name val="Tahoma"/>
      <family val="0"/>
    </font>
    <font>
      <b/>
      <sz val="8"/>
      <name val="Arial"/>
      <family val="2"/>
    </font>
  </fonts>
  <fills count="7">
    <fill>
      <patternFill/>
    </fill>
    <fill>
      <patternFill patternType="gray125"/>
    </fill>
    <fill>
      <patternFill patternType="solid">
        <fgColor indexed="12"/>
        <bgColor indexed="64"/>
      </patternFill>
    </fill>
    <fill>
      <patternFill patternType="solid">
        <fgColor indexed="51"/>
        <bgColor indexed="64"/>
      </patternFill>
    </fill>
    <fill>
      <patternFill patternType="solid">
        <fgColor indexed="10"/>
        <bgColor indexed="64"/>
      </patternFill>
    </fill>
    <fill>
      <patternFill patternType="solid">
        <fgColor indexed="13"/>
        <bgColor indexed="64"/>
      </patternFill>
    </fill>
    <fill>
      <patternFill patternType="solid">
        <fgColor indexed="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0" xfId="0" applyAlignment="1">
      <alignment horizontal="right"/>
    </xf>
    <xf numFmtId="0" fontId="5" fillId="2" borderId="0" xfId="0" applyFont="1" applyFill="1" applyAlignment="1">
      <alignment/>
    </xf>
    <xf numFmtId="0" fontId="0" fillId="3" borderId="0" xfId="0" applyFill="1" applyAlignment="1">
      <alignment/>
    </xf>
    <xf numFmtId="0" fontId="5" fillId="4" borderId="0" xfId="0" applyFont="1" applyFill="1" applyAlignment="1">
      <alignment/>
    </xf>
    <xf numFmtId="0" fontId="6" fillId="2" borderId="0" xfId="0" applyFont="1" applyFill="1" applyAlignment="1">
      <alignment/>
    </xf>
    <xf numFmtId="0" fontId="7" fillId="3" borderId="0" xfId="0" applyFont="1" applyFill="1" applyAlignment="1">
      <alignment/>
    </xf>
    <xf numFmtId="0" fontId="6" fillId="4" borderId="0" xfId="0" applyFont="1" applyFill="1" applyAlignment="1">
      <alignment/>
    </xf>
    <xf numFmtId="0" fontId="8" fillId="2" borderId="0" xfId="0" applyFont="1" applyFill="1" applyAlignment="1">
      <alignment/>
    </xf>
    <xf numFmtId="0" fontId="9" fillId="3" borderId="0" xfId="0" applyFont="1" applyFill="1" applyAlignment="1">
      <alignment/>
    </xf>
    <xf numFmtId="0" fontId="8" fillId="4" borderId="0" xfId="0" applyFont="1" applyFill="1" applyAlignment="1">
      <alignment/>
    </xf>
    <xf numFmtId="0" fontId="0" fillId="5" borderId="0" xfId="0" applyFill="1" applyAlignment="1">
      <alignment/>
    </xf>
    <xf numFmtId="0" fontId="2" fillId="5" borderId="0" xfId="0" applyFont="1" applyFill="1" applyAlignment="1">
      <alignment horizontal="right"/>
    </xf>
    <xf numFmtId="0" fontId="10" fillId="0" borderId="0" xfId="0" applyFont="1" applyAlignment="1">
      <alignment/>
    </xf>
    <xf numFmtId="0" fontId="11" fillId="6" borderId="0" xfId="0" applyFont="1" applyFill="1" applyAlignment="1">
      <alignment/>
    </xf>
    <xf numFmtId="0" fontId="12" fillId="6"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relation between undesirable behavior and punishment</a:t>
            </a:r>
          </a:p>
        </c:rich>
      </c:tx>
      <c:layout/>
      <c:spPr>
        <a:noFill/>
        <a:ln>
          <a:noFill/>
        </a:ln>
      </c:spPr>
    </c:title>
    <c:plotArea>
      <c:layout>
        <c:manualLayout>
          <c:xMode val="edge"/>
          <c:yMode val="edge"/>
          <c:x val="0.03425"/>
          <c:y val="0.0945"/>
          <c:w val="0.90925"/>
          <c:h val="0.7665"/>
        </c:manualLayout>
      </c:layout>
      <c:lineChart>
        <c:grouping val="standard"/>
        <c:varyColors val="0"/>
        <c:ser>
          <c:idx val="0"/>
          <c:order val="0"/>
          <c:tx>
            <c:strRef>
              <c:f>Model!$S$3</c:f>
              <c:strCache>
                <c:ptCount val="1"/>
                <c:pt idx="0">
                  <c:v>undesirable behavior</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FF"/>
              </a:solidFill>
              <a:ln>
                <a:solidFill>
                  <a:srgbClr val="0000FF"/>
                </a:solidFill>
              </a:ln>
            </c:spPr>
          </c:marker>
          <c:val>
            <c:numRef>
              <c:f>Model!$V$4:$V$317</c:f>
              <c:numCache/>
            </c:numRef>
          </c:val>
          <c:smooth val="0"/>
        </c:ser>
        <c:ser>
          <c:idx val="2"/>
          <c:order val="1"/>
          <c:tx>
            <c:strRef>
              <c:f>Model!$W$3</c:f>
              <c:strCache>
                <c:ptCount val="1"/>
                <c:pt idx="0">
                  <c:v>attractor level of undesirable behavior</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Model!$W$4:$W$317</c:f>
              <c:numCache/>
            </c:numRef>
          </c:val>
          <c:smooth val="0"/>
        </c:ser>
        <c:ser>
          <c:idx val="1"/>
          <c:order val="2"/>
          <c:tx>
            <c:strRef>
              <c:f>Model!$X$3</c:f>
              <c:strCache>
                <c:ptCount val="1"/>
                <c:pt idx="0">
                  <c:v>punishment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solidFill>
                  <a:srgbClr val="FF0000"/>
                </a:solidFill>
              </a:ln>
            </c:spPr>
          </c:marker>
          <c:val>
            <c:numRef>
              <c:f>Model!$X$4:$X$317</c:f>
              <c:numCache/>
            </c:numRef>
          </c:val>
          <c:smooth val="0"/>
        </c:ser>
        <c:marker val="1"/>
        <c:axId val="51894675"/>
        <c:axId val="64398892"/>
      </c:lineChart>
      <c:catAx>
        <c:axId val="51894675"/>
        <c:scaling>
          <c:orientation val="minMax"/>
        </c:scaling>
        <c:axPos val="b"/>
        <c:title>
          <c:tx>
            <c:rich>
              <a:bodyPr vert="horz" rot="0" anchor="ctr"/>
              <a:lstStyle/>
              <a:p>
                <a:pPr algn="ctr">
                  <a:defRPr/>
                </a:pPr>
                <a:r>
                  <a:rPr lang="en-US" cap="none" sz="1375"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64398892"/>
        <c:crosses val="autoZero"/>
        <c:auto val="1"/>
        <c:lblOffset val="100"/>
        <c:noMultiLvlLbl val="0"/>
      </c:catAx>
      <c:valAx>
        <c:axId val="64398892"/>
        <c:scaling>
          <c:orientation val="minMax"/>
        </c:scaling>
        <c:axPos val="l"/>
        <c:title>
          <c:tx>
            <c:rich>
              <a:bodyPr vert="horz" rot="-5400000" anchor="ctr"/>
              <a:lstStyle/>
              <a:p>
                <a:pPr algn="ctr">
                  <a:defRPr/>
                </a:pPr>
                <a:r>
                  <a:rPr lang="en-US" cap="none" sz="1375" b="1" i="0" u="none" baseline="0">
                    <a:latin typeface="Arial"/>
                    <a:ea typeface="Arial"/>
                    <a:cs typeface="Arial"/>
                  </a:rPr>
                  <a:t>intensity</a:t>
                </a:r>
              </a:p>
            </c:rich>
          </c:tx>
          <c:layout/>
          <c:overlay val="0"/>
          <c:spPr>
            <a:noFill/>
            <a:ln>
              <a:noFill/>
            </a:ln>
          </c:spPr>
        </c:title>
        <c:majorGridlines/>
        <c:delete val="0"/>
        <c:numFmt formatCode="General" sourceLinked="1"/>
        <c:majorTickMark val="out"/>
        <c:minorTickMark val="none"/>
        <c:tickLblPos val="nextTo"/>
        <c:crossAx val="51894675"/>
        <c:crossesAt val="1"/>
        <c:crossBetween val="between"/>
        <c:dispUnits/>
      </c:valAx>
      <c:spPr>
        <a:solidFill>
          <a:srgbClr val="FFFFFF"/>
        </a:solidFill>
        <a:ln w="12700">
          <a:solidFill>
            <a:srgbClr val="808080"/>
          </a:solidFill>
        </a:ln>
      </c:spPr>
    </c:plotArea>
    <c:legend>
      <c:legendPos val="b"/>
      <c:layout>
        <c:manualLayout>
          <c:xMode val="edge"/>
          <c:yMode val="edge"/>
          <c:x val="0.1885"/>
          <c:y val="0.94175"/>
          <c:w val="0.63925"/>
          <c:h val="0.052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66675</xdr:rowOff>
    </xdr:from>
    <xdr:to>
      <xdr:col>17</xdr:col>
      <xdr:colOff>647700</xdr:colOff>
      <xdr:row>29</xdr:row>
      <xdr:rowOff>123825</xdr:rowOff>
    </xdr:to>
    <xdr:graphicFrame>
      <xdr:nvGraphicFramePr>
        <xdr:cNvPr id="1" name="Chart 1"/>
        <xdr:cNvGraphicFramePr/>
      </xdr:nvGraphicFramePr>
      <xdr:xfrm>
        <a:off x="190500" y="66675"/>
        <a:ext cx="10934700" cy="4953000"/>
      </xdr:xfrm>
      <a:graphic>
        <a:graphicData uri="http://schemas.openxmlformats.org/drawingml/2006/chart">
          <c:chart xmlns:c="http://schemas.openxmlformats.org/drawingml/2006/chart" r:id="rId1"/>
        </a:graphicData>
      </a:graphic>
    </xdr:graphicFrame>
    <xdr:clientData/>
  </xdr:twoCellAnchor>
  <xdr:twoCellAnchor editAs="oneCell">
    <xdr:from>
      <xdr:col>15</xdr:col>
      <xdr:colOff>95250</xdr:colOff>
      <xdr:row>26</xdr:row>
      <xdr:rowOff>38100</xdr:rowOff>
    </xdr:from>
    <xdr:to>
      <xdr:col>17</xdr:col>
      <xdr:colOff>581025</xdr:colOff>
      <xdr:row>29</xdr:row>
      <xdr:rowOff>57150</xdr:rowOff>
    </xdr:to>
    <xdr:pic>
      <xdr:nvPicPr>
        <xdr:cNvPr id="2" name="TextBox1"/>
        <xdr:cNvPicPr preferRelativeResize="1">
          <a:picLocks noChangeAspect="1"/>
        </xdr:cNvPicPr>
      </xdr:nvPicPr>
      <xdr:blipFill>
        <a:blip r:embed="rId2"/>
        <a:stretch>
          <a:fillRect/>
        </a:stretch>
      </xdr:blipFill>
      <xdr:spPr>
        <a:xfrm>
          <a:off x="9248775" y="4448175"/>
          <a:ext cx="18097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1"/>
  <sheetViews>
    <sheetView workbookViewId="0" topLeftCell="A1">
      <selection activeCell="D27" sqref="D27"/>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3:AG317"/>
  <sheetViews>
    <sheetView showGridLines="0" tabSelected="1" zoomScale="70" zoomScaleNormal="70" workbookViewId="0" topLeftCell="A1">
      <selection activeCell="K53" sqref="K53:K56"/>
    </sheetView>
  </sheetViews>
  <sheetFormatPr defaultColWidth="9.140625" defaultRowHeight="12.75"/>
  <cols>
    <col min="10" max="10" width="9.28125" style="0" bestFit="1" customWidth="1"/>
    <col min="16" max="16" width="10.7109375" style="0" customWidth="1"/>
    <col min="18" max="18" width="54.00390625" style="0" customWidth="1"/>
    <col min="19" max="19" width="24.00390625" style="0" bestFit="1" customWidth="1"/>
    <col min="20" max="20" width="38.140625" style="0" bestFit="1" customWidth="1"/>
    <col min="21" max="21" width="13.8515625" style="0" bestFit="1" customWidth="1"/>
    <col min="22" max="22" width="22.00390625" style="0" bestFit="1" customWidth="1"/>
    <col min="23" max="23" width="40.00390625" style="0" bestFit="1" customWidth="1"/>
    <col min="24" max="24" width="14.8515625" style="0" bestFit="1" customWidth="1"/>
    <col min="25" max="25" width="12.421875" style="0" bestFit="1" customWidth="1"/>
  </cols>
  <sheetData>
    <row r="1" ht="28.5" customHeight="1"/>
    <row r="3" spans="19:24" ht="12.75">
      <c r="S3" s="5" t="s">
        <v>10</v>
      </c>
      <c r="T3" s="6" t="s">
        <v>22</v>
      </c>
      <c r="U3" s="7" t="s">
        <v>9</v>
      </c>
      <c r="V3" s="8" t="s">
        <v>10</v>
      </c>
      <c r="W3" s="9" t="s">
        <v>22</v>
      </c>
      <c r="X3" s="10" t="s">
        <v>9</v>
      </c>
    </row>
    <row r="4" spans="19:33" ht="12.75">
      <c r="S4" s="2">
        <f>ongewenst_gedrag_ini</f>
        <v>0.01</v>
      </c>
      <c r="T4" s="3">
        <f>ongewenst_gedrag_K</f>
        <v>1</v>
      </c>
      <c r="U4" s="4">
        <f>straf_ini</f>
        <v>0.01</v>
      </c>
      <c r="V4" s="2">
        <f>IF(S4&gt;max_ud,max_ud,IF(S4&lt;0,min_ud,S4))</f>
        <v>0.01</v>
      </c>
      <c r="W4" s="3">
        <f>IF(T4&gt;max_aud,max_aud,T4)</f>
        <v>1</v>
      </c>
      <c r="X4" s="4">
        <f>IF(U4&gt;max_p,max_p,U4)</f>
        <v>0.01</v>
      </c>
      <c r="AA4" s="1" t="s">
        <v>0</v>
      </c>
      <c r="AB4">
        <f>AC4/200+0.1</f>
        <v>0.1</v>
      </c>
      <c r="AC4">
        <v>0</v>
      </c>
      <c r="AE4">
        <v>19</v>
      </c>
      <c r="AG4">
        <v>19</v>
      </c>
    </row>
    <row r="5" spans="19:28" ht="12.75">
      <c r="S5" s="2">
        <f>V4+V4*ongewenst_gedrag_rate*(1-V4/W4)-V4*X4*ongewenst_gedrag_extinctie</f>
        <v>0.01099</v>
      </c>
      <c r="T5" s="3">
        <f>W4-W4*straf_k_extinctie+W4*X4*straf_k_increase</f>
        <v>1</v>
      </c>
      <c r="U5" s="4">
        <f>X4-X4*straf_extinctie+X4*V4*straf_rate</f>
        <v>0.00995</v>
      </c>
      <c r="V5" s="2">
        <f aca="true" t="shared" si="0" ref="V5:V68">IF(S5&gt;max_ud,max_ud,IF(S5&lt;0,min_ud,S5))</f>
        <v>0.01099</v>
      </c>
      <c r="W5" s="3">
        <f>IF(T5&gt;max_aud,max_aud,IF(T5&lt;0,min_aud,T5))</f>
        <v>1</v>
      </c>
      <c r="X5" s="4">
        <f>IF(U5&gt;max_p,max_p,IF(U5&lt;0,min_p,U5))</f>
        <v>0.00995</v>
      </c>
      <c r="AA5" s="1" t="s">
        <v>1</v>
      </c>
      <c r="AB5">
        <v>1</v>
      </c>
    </row>
    <row r="6" spans="19:28" ht="12.75">
      <c r="S6" s="2">
        <f aca="true" t="shared" si="1" ref="S6:S69">V5+V5*ongewenst_gedrag_rate*(1-V5/W5)-V5*X5*ongewenst_gedrag_extinctie</f>
        <v>0.01207692199</v>
      </c>
      <c r="T6" s="3">
        <f aca="true" t="shared" si="2" ref="T6:T69">W5-W5*straf_k_extinctie+W5*X5*straf_k_increase</f>
        <v>1</v>
      </c>
      <c r="U6" s="4">
        <f aca="true" t="shared" si="3" ref="U6:U69">X5-X5*straf_extinctie+X5*V5*straf_rate</f>
        <v>0.009900250000000001</v>
      </c>
      <c r="V6" s="2">
        <f t="shared" si="0"/>
        <v>0.01207692199</v>
      </c>
      <c r="W6" s="3">
        <f aca="true" t="shared" si="4" ref="W6:W69">IF(T6&gt;max_aud,max_aud,IF(T6&lt;0,min_aud,T6))</f>
        <v>1</v>
      </c>
      <c r="X6" s="4">
        <f aca="true" t="shared" si="5" ref="X6:X69">IF(U6&gt;max_p,max_p,IF(U6&lt;0,min_p,U6))</f>
        <v>0.009900250000000001</v>
      </c>
      <c r="AA6" s="1" t="s">
        <v>2</v>
      </c>
      <c r="AB6">
        <v>0.01</v>
      </c>
    </row>
    <row r="7" spans="19:33" ht="12.75">
      <c r="S7" s="2">
        <f t="shared" si="1"/>
        <v>0.013270028984524744</v>
      </c>
      <c r="T7" s="3">
        <f t="shared" si="2"/>
        <v>1</v>
      </c>
      <c r="U7" s="4">
        <f t="shared" si="3"/>
        <v>0.00985074875</v>
      </c>
      <c r="V7" s="2">
        <f t="shared" si="0"/>
        <v>0.013270028984524744</v>
      </c>
      <c r="W7" s="3">
        <f t="shared" si="4"/>
        <v>1</v>
      </c>
      <c r="X7" s="4">
        <f t="shared" si="5"/>
        <v>0.00985074875</v>
      </c>
      <c r="AA7" s="1" t="s">
        <v>7</v>
      </c>
      <c r="AB7">
        <f>AC7/50</f>
        <v>0</v>
      </c>
      <c r="AC7">
        <v>0</v>
      </c>
      <c r="AE7">
        <v>88</v>
      </c>
      <c r="AG7">
        <v>19</v>
      </c>
    </row>
    <row r="8" spans="19:24" ht="12.75">
      <c r="S8" s="2">
        <f t="shared" si="1"/>
        <v>0.014579422516052206</v>
      </c>
      <c r="T8" s="3">
        <f t="shared" si="2"/>
        <v>1</v>
      </c>
      <c r="U8" s="4">
        <f t="shared" si="3"/>
        <v>0.00980149500625</v>
      </c>
      <c r="V8" s="2">
        <f t="shared" si="0"/>
        <v>0.014579422516052206</v>
      </c>
      <c r="W8" s="3">
        <f t="shared" si="4"/>
        <v>1</v>
      </c>
      <c r="X8" s="4">
        <f t="shared" si="5"/>
        <v>0.00980149500625</v>
      </c>
    </row>
    <row r="9" spans="19:33" ht="12.75">
      <c r="S9" s="2">
        <f t="shared" si="1"/>
        <v>0.01601610881156727</v>
      </c>
      <c r="T9" s="3">
        <f t="shared" si="2"/>
        <v>1</v>
      </c>
      <c r="U9" s="4">
        <f t="shared" si="3"/>
        <v>0.00975248753121875</v>
      </c>
      <c r="V9" s="2">
        <f t="shared" si="0"/>
        <v>0.01601610881156727</v>
      </c>
      <c r="W9" s="3">
        <f t="shared" si="4"/>
        <v>1</v>
      </c>
      <c r="X9" s="4">
        <f t="shared" si="5"/>
        <v>0.00975248753121875</v>
      </c>
      <c r="AA9" s="1" t="s">
        <v>3</v>
      </c>
      <c r="AB9">
        <f>AC9/50</f>
        <v>0</v>
      </c>
      <c r="AC9">
        <v>0</v>
      </c>
      <c r="AE9">
        <v>42</v>
      </c>
      <c r="AG9">
        <v>27</v>
      </c>
    </row>
    <row r="10" spans="19:28" ht="12.75">
      <c r="S10" s="2">
        <f t="shared" si="1"/>
        <v>0.0175920681185776</v>
      </c>
      <c r="T10" s="3">
        <f t="shared" si="2"/>
        <v>1</v>
      </c>
      <c r="U10" s="4">
        <f t="shared" si="3"/>
        <v>0.009703725093562656</v>
      </c>
      <c r="V10" s="2">
        <f t="shared" si="0"/>
        <v>0.0175920681185776</v>
      </c>
      <c r="W10" s="3">
        <f t="shared" si="4"/>
        <v>1</v>
      </c>
      <c r="X10" s="4">
        <f t="shared" si="5"/>
        <v>0.009703725093562656</v>
      </c>
      <c r="AA10" s="1" t="s">
        <v>4</v>
      </c>
      <c r="AB10">
        <v>0.01</v>
      </c>
    </row>
    <row r="11" spans="19:28" ht="12.75">
      <c r="S11" s="2">
        <f t="shared" si="1"/>
        <v>0.019320326844366496</v>
      </c>
      <c r="T11" s="3">
        <f t="shared" si="2"/>
        <v>1</v>
      </c>
      <c r="U11" s="4">
        <f t="shared" si="3"/>
        <v>0.009655206468094842</v>
      </c>
      <c r="V11" s="2">
        <f t="shared" si="0"/>
        <v>0.019320326844366496</v>
      </c>
      <c r="W11" s="3">
        <f t="shared" si="4"/>
        <v>1</v>
      </c>
      <c r="X11" s="4">
        <f t="shared" si="5"/>
        <v>0.009655206468094842</v>
      </c>
      <c r="AA11" s="1" t="s">
        <v>5</v>
      </c>
      <c r="AB11">
        <v>1</v>
      </c>
    </row>
    <row r="12" spans="19:33" ht="12.75">
      <c r="S12" s="2">
        <f t="shared" si="1"/>
        <v>0.021215032025865832</v>
      </c>
      <c r="T12" s="3">
        <f t="shared" si="2"/>
        <v>1</v>
      </c>
      <c r="U12" s="4">
        <f t="shared" si="3"/>
        <v>0.009606930435754368</v>
      </c>
      <c r="V12" s="2">
        <f t="shared" si="0"/>
        <v>0.021215032025865832</v>
      </c>
      <c r="W12" s="3">
        <f t="shared" si="4"/>
        <v>1</v>
      </c>
      <c r="X12" s="4">
        <f t="shared" si="5"/>
        <v>0.009606930435754368</v>
      </c>
      <c r="AA12" s="1" t="s">
        <v>6</v>
      </c>
      <c r="AB12">
        <f>AC12/200</f>
        <v>0.005</v>
      </c>
      <c r="AC12">
        <v>1</v>
      </c>
      <c r="AE12">
        <v>15</v>
      </c>
      <c r="AG12">
        <v>64</v>
      </c>
    </row>
    <row r="13" spans="19:33" ht="12.75">
      <c r="S13" s="2">
        <f t="shared" si="1"/>
        <v>0.023291527470066565</v>
      </c>
      <c r="T13" s="3">
        <f t="shared" si="2"/>
        <v>1</v>
      </c>
      <c r="U13" s="4">
        <f t="shared" si="3"/>
        <v>0.009558895783575596</v>
      </c>
      <c r="V13" s="2">
        <f t="shared" si="0"/>
        <v>0.023291527470066565</v>
      </c>
      <c r="W13" s="3">
        <f t="shared" si="4"/>
        <v>1</v>
      </c>
      <c r="X13" s="4">
        <f t="shared" si="5"/>
        <v>0.009558895783575596</v>
      </c>
      <c r="AA13" s="1" t="s">
        <v>8</v>
      </c>
      <c r="AB13">
        <f>AC13/5000</f>
        <v>0</v>
      </c>
      <c r="AC13">
        <v>0</v>
      </c>
      <c r="AE13">
        <v>100</v>
      </c>
      <c r="AG13">
        <v>100</v>
      </c>
    </row>
    <row r="14" spans="19:24" ht="12.75">
      <c r="S14" s="2">
        <f t="shared" si="1"/>
        <v>0.025566430691884336</v>
      </c>
      <c r="T14" s="3">
        <f t="shared" si="2"/>
        <v>1</v>
      </c>
      <c r="U14" s="4">
        <f t="shared" si="3"/>
        <v>0.009511101304657718</v>
      </c>
      <c r="V14" s="2">
        <f t="shared" si="0"/>
        <v>0.025566430691884336</v>
      </c>
      <c r="W14" s="3">
        <f t="shared" si="4"/>
        <v>1</v>
      </c>
      <c r="X14" s="4">
        <f t="shared" si="5"/>
        <v>0.009511101304657718</v>
      </c>
    </row>
    <row r="15" spans="19:28" ht="12.75">
      <c r="S15" s="2">
        <f t="shared" si="1"/>
        <v>0.028057709523240475</v>
      </c>
      <c r="T15" s="3">
        <f t="shared" si="2"/>
        <v>1</v>
      </c>
      <c r="U15" s="4">
        <f t="shared" si="3"/>
        <v>0.00946354579813443</v>
      </c>
      <c r="V15" s="2">
        <f t="shared" si="0"/>
        <v>0.028057709523240475</v>
      </c>
      <c r="W15" s="3">
        <f t="shared" si="4"/>
        <v>1</v>
      </c>
      <c r="X15" s="4">
        <f t="shared" si="5"/>
        <v>0.00946354579813443</v>
      </c>
      <c r="AB15">
        <v>20</v>
      </c>
    </row>
    <row r="16" spans="19:24" ht="12.75">
      <c r="S16" s="2">
        <f t="shared" si="1"/>
        <v>0.03078475696919547</v>
      </c>
      <c r="T16" s="3">
        <f t="shared" si="2"/>
        <v>1</v>
      </c>
      <c r="U16" s="4">
        <f t="shared" si="3"/>
        <v>0.009416228069143759</v>
      </c>
      <c r="V16" s="2">
        <f t="shared" si="0"/>
        <v>0.03078475696919547</v>
      </c>
      <c r="W16" s="3">
        <f t="shared" si="4"/>
        <v>1</v>
      </c>
      <c r="X16" s="4">
        <f t="shared" si="5"/>
        <v>0.009416228069143759</v>
      </c>
    </row>
    <row r="17" spans="19:29" ht="12.75">
      <c r="S17" s="2">
        <f t="shared" si="1"/>
        <v>0.03376846253994977</v>
      </c>
      <c r="T17" s="3">
        <f t="shared" si="2"/>
        <v>1</v>
      </c>
      <c r="U17" s="4">
        <f t="shared" si="3"/>
        <v>0.00936914692879804</v>
      </c>
      <c r="V17" s="2">
        <f t="shared" si="0"/>
        <v>0.03376846253994977</v>
      </c>
      <c r="W17" s="3">
        <f t="shared" si="4"/>
        <v>1</v>
      </c>
      <c r="X17" s="4">
        <f t="shared" si="5"/>
        <v>0.00936914692879804</v>
      </c>
      <c r="AA17" t="s">
        <v>12</v>
      </c>
      <c r="AB17">
        <f>AC17/1000</f>
        <v>0</v>
      </c>
      <c r="AC17">
        <v>0</v>
      </c>
    </row>
    <row r="18" spans="19:24" ht="12.75">
      <c r="S18" s="2">
        <f t="shared" si="1"/>
        <v>0.03703127788771355</v>
      </c>
      <c r="T18" s="3">
        <f t="shared" si="2"/>
        <v>1</v>
      </c>
      <c r="U18" s="4">
        <f t="shared" si="3"/>
        <v>0.00932230119415405</v>
      </c>
      <c r="V18" s="2">
        <f t="shared" si="0"/>
        <v>0.03703127788771355</v>
      </c>
      <c r="W18" s="3">
        <f t="shared" si="4"/>
        <v>1</v>
      </c>
      <c r="X18" s="4">
        <f t="shared" si="5"/>
        <v>0.00932230119415405</v>
      </c>
    </row>
    <row r="19" spans="19:24" ht="12.75">
      <c r="S19" s="2">
        <f t="shared" si="1"/>
        <v>0.0405972741222852</v>
      </c>
      <c r="T19" s="3">
        <f t="shared" si="2"/>
        <v>1</v>
      </c>
      <c r="U19" s="4">
        <f t="shared" si="3"/>
        <v>0.00927568968818328</v>
      </c>
      <c r="V19" s="2">
        <f t="shared" si="0"/>
        <v>0.0405972741222852</v>
      </c>
      <c r="W19" s="3">
        <f t="shared" si="4"/>
        <v>1</v>
      </c>
      <c r="X19" s="4">
        <f t="shared" si="5"/>
        <v>0.00927568968818328</v>
      </c>
    </row>
    <row r="20" spans="19:28" ht="12.75">
      <c r="S20" s="2">
        <f t="shared" si="1"/>
        <v>0.044492187667897726</v>
      </c>
      <c r="T20" s="3">
        <f t="shared" si="2"/>
        <v>1</v>
      </c>
      <c r="U20" s="4">
        <f t="shared" si="3"/>
        <v>0.009229311239742364</v>
      </c>
      <c r="V20" s="2">
        <f t="shared" si="0"/>
        <v>0.044492187667897726</v>
      </c>
      <c r="W20" s="3">
        <f t="shared" si="4"/>
        <v>1</v>
      </c>
      <c r="X20" s="4">
        <f t="shared" si="5"/>
        <v>0.009229311239742364</v>
      </c>
      <c r="AB20" t="str">
        <f>"total cost is "&amp;J56</f>
        <v>total cost is 268</v>
      </c>
    </row>
    <row r="21" spans="19:24" ht="12.75">
      <c r="S21" s="2">
        <f t="shared" si="1"/>
        <v>0.04874345095833996</v>
      </c>
      <c r="T21" s="3">
        <f t="shared" si="2"/>
        <v>1</v>
      </c>
      <c r="U21" s="4">
        <f t="shared" si="3"/>
        <v>0.009183164683543651</v>
      </c>
      <c r="V21" s="2">
        <f t="shared" si="0"/>
        <v>0.04874345095833996</v>
      </c>
      <c r="W21" s="3">
        <f t="shared" si="4"/>
        <v>1</v>
      </c>
      <c r="X21" s="4">
        <f t="shared" si="5"/>
        <v>0.009183164683543651</v>
      </c>
    </row>
    <row r="22" spans="19:28" ht="12.75">
      <c r="S22" s="2">
        <f t="shared" si="1"/>
        <v>0.05338020365304114</v>
      </c>
      <c r="T22" s="3">
        <f t="shared" si="2"/>
        <v>1</v>
      </c>
      <c r="U22" s="4">
        <f t="shared" si="3"/>
        <v>0.009137248860125933</v>
      </c>
      <c r="V22" s="2">
        <f t="shared" si="0"/>
        <v>0.05338020365304114</v>
      </c>
      <c r="W22" s="3">
        <f t="shared" si="4"/>
        <v>1</v>
      </c>
      <c r="X22" s="4">
        <f t="shared" si="5"/>
        <v>0.009137248860125933</v>
      </c>
      <c r="AA22" t="s">
        <v>14</v>
      </c>
      <c r="AB22">
        <v>2</v>
      </c>
    </row>
    <row r="23" spans="19:28" ht="12.75">
      <c r="S23" s="2">
        <f t="shared" si="1"/>
        <v>0.058433279404141246</v>
      </c>
      <c r="T23" s="3">
        <f t="shared" si="2"/>
        <v>1</v>
      </c>
      <c r="U23" s="4">
        <f t="shared" si="3"/>
        <v>0.009091562615825303</v>
      </c>
      <c r="V23" s="2">
        <f t="shared" si="0"/>
        <v>0.058433279404141246</v>
      </c>
      <c r="W23" s="3">
        <f t="shared" si="4"/>
        <v>1</v>
      </c>
      <c r="X23" s="4">
        <f t="shared" si="5"/>
        <v>0.009091562615825303</v>
      </c>
      <c r="AA23" t="s">
        <v>15</v>
      </c>
      <c r="AB23">
        <v>2</v>
      </c>
    </row>
    <row r="24" spans="19:28" ht="12.75">
      <c r="S24" s="2">
        <f t="shared" si="1"/>
        <v>0.06393516253036313</v>
      </c>
      <c r="T24" s="3">
        <f t="shared" si="2"/>
        <v>1</v>
      </c>
      <c r="U24" s="4">
        <f t="shared" si="3"/>
        <v>0.009046104802746176</v>
      </c>
      <c r="V24" s="2">
        <f t="shared" si="0"/>
        <v>0.06393516253036313</v>
      </c>
      <c r="W24" s="3">
        <f t="shared" si="4"/>
        <v>1</v>
      </c>
      <c r="X24" s="4">
        <f t="shared" si="5"/>
        <v>0.009046104802746176</v>
      </c>
      <c r="AA24" t="s">
        <v>16</v>
      </c>
      <c r="AB24">
        <v>2</v>
      </c>
    </row>
    <row r="25" spans="19:24" ht="12.75">
      <c r="S25" s="2">
        <f t="shared" si="1"/>
        <v>0.06991990828262105</v>
      </c>
      <c r="T25" s="3">
        <f t="shared" si="2"/>
        <v>1</v>
      </c>
      <c r="U25" s="4">
        <f t="shared" si="3"/>
        <v>0.009000874278732446</v>
      </c>
      <c r="V25" s="2">
        <f t="shared" si="0"/>
        <v>0.06991990828262105</v>
      </c>
      <c r="W25" s="3">
        <f t="shared" si="4"/>
        <v>1</v>
      </c>
      <c r="X25" s="4">
        <f t="shared" si="5"/>
        <v>0.009000874278732446</v>
      </c>
    </row>
    <row r="26" spans="19:28" ht="12.75">
      <c r="S26" s="2">
        <f t="shared" si="1"/>
        <v>0.07642301975345815</v>
      </c>
      <c r="T26" s="3">
        <f t="shared" si="2"/>
        <v>1</v>
      </c>
      <c r="U26" s="4">
        <f t="shared" si="3"/>
        <v>0.008955869907338784</v>
      </c>
      <c r="V26" s="2">
        <f t="shared" si="0"/>
        <v>0.07642301975345815</v>
      </c>
      <c r="W26" s="3">
        <f t="shared" si="4"/>
        <v>1</v>
      </c>
      <c r="X26" s="4">
        <f t="shared" si="5"/>
        <v>0.008955869907338784</v>
      </c>
      <c r="AA26" t="s">
        <v>19</v>
      </c>
      <c r="AB26">
        <v>0.01</v>
      </c>
    </row>
    <row r="27" spans="19:28" ht="12.75">
      <c r="S27" s="2">
        <f t="shared" si="1"/>
        <v>0.08348127393398022</v>
      </c>
      <c r="T27" s="3">
        <f t="shared" si="2"/>
        <v>1</v>
      </c>
      <c r="U27" s="4">
        <f t="shared" si="3"/>
        <v>0.00891109055780209</v>
      </c>
      <c r="V27" s="2">
        <f t="shared" si="0"/>
        <v>0.08348127393398022</v>
      </c>
      <c r="W27" s="3">
        <f t="shared" si="4"/>
        <v>1</v>
      </c>
      <c r="X27" s="4">
        <f t="shared" si="5"/>
        <v>0.00891109055780209</v>
      </c>
      <c r="AA27" t="s">
        <v>17</v>
      </c>
      <c r="AB27">
        <v>0.01</v>
      </c>
    </row>
    <row r="28" spans="19:28" ht="12.75">
      <c r="S28" s="2">
        <f t="shared" si="1"/>
        <v>0.09113248901761423</v>
      </c>
      <c r="T28" s="3">
        <f t="shared" si="2"/>
        <v>1</v>
      </c>
      <c r="U28" s="4">
        <f t="shared" si="3"/>
        <v>0.008866535105013078</v>
      </c>
      <c r="V28" s="2">
        <f t="shared" si="0"/>
        <v>0.09113248901761423</v>
      </c>
      <c r="W28" s="3">
        <f t="shared" si="4"/>
        <v>1</v>
      </c>
      <c r="X28" s="4">
        <f t="shared" si="5"/>
        <v>0.008866535105013078</v>
      </c>
      <c r="AA28" t="s">
        <v>18</v>
      </c>
      <c r="AB28">
        <v>0</v>
      </c>
    </row>
    <row r="29" spans="19:24" ht="12.75">
      <c r="S29" s="2">
        <f t="shared" si="1"/>
        <v>0.0994152248639211</v>
      </c>
      <c r="T29" s="3">
        <f t="shared" si="2"/>
        <v>1</v>
      </c>
      <c r="U29" s="4">
        <f t="shared" si="3"/>
        <v>0.008822202429488012</v>
      </c>
      <c r="V29" s="2">
        <f t="shared" si="0"/>
        <v>0.0994152248639211</v>
      </c>
      <c r="W29" s="3">
        <f t="shared" si="4"/>
        <v>1</v>
      </c>
      <c r="X29" s="4">
        <f t="shared" si="5"/>
        <v>0.008822202429488012</v>
      </c>
    </row>
    <row r="30" spans="19:24" ht="12.75">
      <c r="S30" s="2">
        <f t="shared" si="1"/>
        <v>0.1083684086568388</v>
      </c>
      <c r="T30" s="3">
        <f t="shared" si="2"/>
        <v>1</v>
      </c>
      <c r="U30" s="4">
        <f t="shared" si="3"/>
        <v>0.008778091417340572</v>
      </c>
      <c r="V30" s="2">
        <f t="shared" si="0"/>
        <v>0.1083684086568388</v>
      </c>
      <c r="W30" s="3">
        <f t="shared" si="4"/>
        <v>1</v>
      </c>
      <c r="X30" s="4">
        <f t="shared" si="5"/>
        <v>0.008778091417340572</v>
      </c>
    </row>
    <row r="31" spans="1:24" ht="20.25">
      <c r="A31" s="11"/>
      <c r="B31" s="13" t="str">
        <f>"growth rate of undesirable behavior is "&amp;ongewenst_gedrag_rate</f>
        <v>growth rate of undesirable behavior is 0.1</v>
      </c>
      <c r="J31" s="11"/>
      <c r="K31" s="13" t="str">
        <f>"effect of undesirable behavior on punishment is "&amp;straf_rate</f>
        <v>effect of undesirable behavior on punishment is 0</v>
      </c>
      <c r="S31" s="2">
        <f t="shared" si="1"/>
        <v>0.11803087832304113</v>
      </c>
      <c r="T31" s="3">
        <f t="shared" si="2"/>
        <v>1</v>
      </c>
      <c r="U31" s="4">
        <f t="shared" si="3"/>
        <v>0.008734200960253869</v>
      </c>
      <c r="V31" s="2">
        <f t="shared" si="0"/>
        <v>0.11803087832304113</v>
      </c>
      <c r="W31" s="3">
        <f t="shared" si="4"/>
        <v>1</v>
      </c>
      <c r="X31" s="4">
        <f t="shared" si="5"/>
        <v>0.008734200960253869</v>
      </c>
    </row>
    <row r="32" spans="19:24" ht="12.75">
      <c r="S32" s="2">
        <f t="shared" si="1"/>
        <v>0.12844083733157438</v>
      </c>
      <c r="T32" s="3">
        <f t="shared" si="2"/>
        <v>1</v>
      </c>
      <c r="U32" s="4">
        <f t="shared" si="3"/>
        <v>0.0086905299554526</v>
      </c>
      <c r="V32" s="2">
        <f t="shared" si="0"/>
        <v>0.12844083733157438</v>
      </c>
      <c r="W32" s="3">
        <f t="shared" si="4"/>
        <v>1</v>
      </c>
      <c r="X32" s="4">
        <f t="shared" si="5"/>
        <v>0.0086905299554526</v>
      </c>
    </row>
    <row r="33" spans="19:24" ht="12.75">
      <c r="S33" s="2">
        <f t="shared" si="1"/>
        <v>0.13963521619528824</v>
      </c>
      <c r="T33" s="3">
        <f t="shared" si="2"/>
        <v>1</v>
      </c>
      <c r="U33" s="4">
        <f t="shared" si="3"/>
        <v>0.008647077305675337</v>
      </c>
      <c r="V33" s="2">
        <f t="shared" si="0"/>
        <v>0.13963521619528824</v>
      </c>
      <c r="W33" s="3">
        <f t="shared" si="4"/>
        <v>1</v>
      </c>
      <c r="X33" s="4">
        <f t="shared" si="5"/>
        <v>0.008647077305675337</v>
      </c>
    </row>
    <row r="34" spans="19:24" ht="12.75">
      <c r="S34" s="2">
        <f t="shared" si="1"/>
        <v>0.15164893845462657</v>
      </c>
      <c r="T34" s="3">
        <f t="shared" si="2"/>
        <v>1</v>
      </c>
      <c r="U34" s="4">
        <f t="shared" si="3"/>
        <v>0.008603841919146961</v>
      </c>
      <c r="V34" s="2">
        <f t="shared" si="0"/>
        <v>0.15164893845462657</v>
      </c>
      <c r="W34" s="3">
        <f t="shared" si="4"/>
        <v>1</v>
      </c>
      <c r="X34" s="4">
        <f t="shared" si="5"/>
        <v>0.008603841919146961</v>
      </c>
    </row>
    <row r="35" spans="19:24" ht="12.75">
      <c r="S35" s="2">
        <f t="shared" si="1"/>
        <v>0.1645140922466477</v>
      </c>
      <c r="T35" s="3">
        <f t="shared" si="2"/>
        <v>1</v>
      </c>
      <c r="U35" s="4">
        <f t="shared" si="3"/>
        <v>0.008560822709551226</v>
      </c>
      <c r="V35" s="2">
        <f t="shared" si="0"/>
        <v>0.1645140922466477</v>
      </c>
      <c r="W35" s="3">
        <f t="shared" si="4"/>
        <v>1</v>
      </c>
      <c r="X35" s="4">
        <f t="shared" si="5"/>
        <v>0.008560822709551226</v>
      </c>
    </row>
    <row r="36" spans="1:24" ht="20.25">
      <c r="A36" s="11"/>
      <c r="B36" s="13" t="str">
        <f>"effect of punishment on undesirable behavior is "&amp;ongewenst_gedrag_extinctie</f>
        <v>effect of punishment on undesirable behavior is 0</v>
      </c>
      <c r="J36" s="11"/>
      <c r="K36" s="13" t="str">
        <f>"extinction rate of punishment is "&amp;straf_extinctie</f>
        <v>extinction rate of punishment is 0.005</v>
      </c>
      <c r="S36" s="2">
        <f t="shared" si="1"/>
        <v>0.1782590128165386</v>
      </c>
      <c r="T36" s="3">
        <f t="shared" si="2"/>
        <v>1</v>
      </c>
      <c r="U36" s="4">
        <f t="shared" si="3"/>
        <v>0.00851801859600347</v>
      </c>
      <c r="V36" s="2">
        <f t="shared" si="0"/>
        <v>0.1782590128165386</v>
      </c>
      <c r="W36" s="3">
        <f t="shared" si="4"/>
        <v>1</v>
      </c>
      <c r="X36" s="4">
        <f t="shared" si="5"/>
        <v>0.00851801859600347</v>
      </c>
    </row>
    <row r="37" spans="19:24" ht="12.75">
      <c r="S37" s="2">
        <f t="shared" si="1"/>
        <v>0.19290728653315978</v>
      </c>
      <c r="T37" s="3">
        <f t="shared" si="2"/>
        <v>1</v>
      </c>
      <c r="U37" s="4">
        <f t="shared" si="3"/>
        <v>0.008475428503023451</v>
      </c>
      <c r="V37" s="2">
        <f t="shared" si="0"/>
        <v>0.19290728653315978</v>
      </c>
      <c r="W37" s="3">
        <f t="shared" si="4"/>
        <v>1</v>
      </c>
      <c r="X37" s="4">
        <f t="shared" si="5"/>
        <v>0.008475428503023451</v>
      </c>
    </row>
    <row r="38" spans="19:24" ht="12.75">
      <c r="S38" s="2">
        <f t="shared" si="1"/>
        <v>0.2084766930667171</v>
      </c>
      <c r="T38" s="3">
        <f t="shared" si="2"/>
        <v>1</v>
      </c>
      <c r="U38" s="4">
        <f t="shared" si="3"/>
        <v>0.008433051360508334</v>
      </c>
      <c r="V38" s="2">
        <f t="shared" si="0"/>
        <v>0.2084766930667171</v>
      </c>
      <c r="W38" s="3">
        <f t="shared" si="4"/>
        <v>1</v>
      </c>
      <c r="X38" s="4">
        <f t="shared" si="5"/>
        <v>0.008433051360508334</v>
      </c>
    </row>
    <row r="39" spans="19:24" ht="12.75">
      <c r="S39" s="2">
        <f t="shared" si="1"/>
        <v>0.2249781092181854</v>
      </c>
      <c r="T39" s="3">
        <f t="shared" si="2"/>
        <v>1</v>
      </c>
      <c r="U39" s="4">
        <f t="shared" si="3"/>
        <v>0.008390886103705792</v>
      </c>
      <c r="V39" s="2">
        <f t="shared" si="0"/>
        <v>0.2249781092181854</v>
      </c>
      <c r="W39" s="3">
        <f t="shared" si="4"/>
        <v>1</v>
      </c>
      <c r="X39" s="4">
        <f t="shared" si="5"/>
        <v>0.008390886103705792</v>
      </c>
    </row>
    <row r="40" spans="19:24" ht="12.75">
      <c r="S40" s="2">
        <f t="shared" si="1"/>
        <v>0.24241440517726495</v>
      </c>
      <c r="T40" s="3">
        <f t="shared" si="2"/>
        <v>1</v>
      </c>
      <c r="U40" s="4">
        <f t="shared" si="3"/>
        <v>0.008348931673187263</v>
      </c>
      <c r="V40" s="2">
        <f t="shared" si="0"/>
        <v>0.24241440517726495</v>
      </c>
      <c r="W40" s="3">
        <f t="shared" si="4"/>
        <v>1</v>
      </c>
      <c r="X40" s="4">
        <f t="shared" si="5"/>
        <v>0.008348931673187263</v>
      </c>
    </row>
    <row r="41" spans="4:24" ht="20.25">
      <c r="D41" s="11"/>
      <c r="E41" s="13" t="str">
        <f>"reduction of attractor level of undesirable behavior is "&amp;straf_k_extinctie</f>
        <v>reduction of attractor level of undesirable behavior is 0</v>
      </c>
      <c r="S41" s="2">
        <f t="shared" si="1"/>
        <v>0.26077937131124673</v>
      </c>
      <c r="T41" s="3">
        <f t="shared" si="2"/>
        <v>1</v>
      </c>
      <c r="U41" s="4">
        <f t="shared" si="3"/>
        <v>0.008307187014821327</v>
      </c>
      <c r="V41" s="2">
        <f t="shared" si="0"/>
        <v>0.26077937131124673</v>
      </c>
      <c r="W41" s="3">
        <f t="shared" si="4"/>
        <v>1</v>
      </c>
      <c r="X41" s="4">
        <f t="shared" si="5"/>
        <v>0.008307187014821327</v>
      </c>
    </row>
    <row r="42" spans="19:24" ht="12.75">
      <c r="S42" s="2">
        <f t="shared" si="1"/>
        <v>0.2800567203922225</v>
      </c>
      <c r="T42" s="3">
        <f t="shared" si="2"/>
        <v>1</v>
      </c>
      <c r="U42" s="4">
        <f t="shared" si="3"/>
        <v>0.00826565107974722</v>
      </c>
      <c r="V42" s="2">
        <f t="shared" si="0"/>
        <v>0.2800567203922225</v>
      </c>
      <c r="W42" s="3">
        <f t="shared" si="4"/>
        <v>1</v>
      </c>
      <c r="X42" s="4">
        <f t="shared" si="5"/>
        <v>0.00826565107974722</v>
      </c>
    </row>
    <row r="43" spans="19:24" ht="12.75">
      <c r="S43" s="2">
        <f t="shared" si="1"/>
        <v>0.30021921576776</v>
      </c>
      <c r="T43" s="3">
        <f t="shared" si="2"/>
        <v>1</v>
      </c>
      <c r="U43" s="4">
        <f t="shared" si="3"/>
        <v>0.008224322824348484</v>
      </c>
      <c r="V43" s="2">
        <f t="shared" si="0"/>
        <v>0.30021921576776</v>
      </c>
      <c r="W43" s="3">
        <f t="shared" si="4"/>
        <v>1</v>
      </c>
      <c r="X43" s="4">
        <f t="shared" si="5"/>
        <v>0.008224322824348484</v>
      </c>
    </row>
    <row r="44" spans="19:24" ht="12.75">
      <c r="S44" s="2">
        <f t="shared" si="1"/>
        <v>0.3212279795929151</v>
      </c>
      <c r="T44" s="3">
        <f t="shared" si="2"/>
        <v>1</v>
      </c>
      <c r="U44" s="4">
        <f t="shared" si="3"/>
        <v>0.008183201210226742</v>
      </c>
      <c r="V44" s="2">
        <f t="shared" si="0"/>
        <v>0.3212279795929151</v>
      </c>
      <c r="W44" s="3">
        <f t="shared" si="4"/>
        <v>1</v>
      </c>
      <c r="X44" s="4">
        <f t="shared" si="5"/>
        <v>0.008183201210226742</v>
      </c>
    </row>
    <row r="45" spans="4:24" ht="20.25">
      <c r="D45" s="11"/>
      <c r="E45" s="13" t="str">
        <f>"increase of attractor level of undesirable behavior is "&amp;straf_k_increase</f>
        <v>increase of attractor level of undesirable behavior is 0</v>
      </c>
      <c r="S45" s="2">
        <f t="shared" si="1"/>
        <v>0.343032036064872</v>
      </c>
      <c r="T45" s="3">
        <f t="shared" si="2"/>
        <v>1</v>
      </c>
      <c r="U45" s="4">
        <f t="shared" si="3"/>
        <v>0.008142285204175608</v>
      </c>
      <c r="V45" s="2">
        <f t="shared" si="0"/>
        <v>0.343032036064872</v>
      </c>
      <c r="W45" s="3">
        <f t="shared" si="4"/>
        <v>1</v>
      </c>
      <c r="X45" s="4">
        <f t="shared" si="5"/>
        <v>0.008142285204175608</v>
      </c>
    </row>
    <row r="46" spans="19:24" ht="12.75">
      <c r="S46" s="2">
        <f t="shared" si="1"/>
        <v>0.365568141894678</v>
      </c>
      <c r="T46" s="3">
        <f t="shared" si="2"/>
        <v>1</v>
      </c>
      <c r="U46" s="4">
        <f t="shared" si="3"/>
        <v>0.008101573778154729</v>
      </c>
      <c r="V46" s="2">
        <f t="shared" si="0"/>
        <v>0.365568141894678</v>
      </c>
      <c r="W46" s="3">
        <f t="shared" si="4"/>
        <v>1</v>
      </c>
      <c r="X46" s="4">
        <f t="shared" si="5"/>
        <v>0.008101573778154729</v>
      </c>
    </row>
    <row r="47" spans="19:24" ht="12.75">
      <c r="S47" s="2">
        <f t="shared" si="1"/>
        <v>0.3887609494473131</v>
      </c>
      <c r="T47" s="3">
        <f t="shared" si="2"/>
        <v>1</v>
      </c>
      <c r="U47" s="4">
        <f t="shared" si="3"/>
        <v>0.008061065909263955</v>
      </c>
      <c r="V47" s="2">
        <f t="shared" si="0"/>
        <v>0.3887609494473131</v>
      </c>
      <c r="W47" s="3">
        <f t="shared" si="4"/>
        <v>1</v>
      </c>
      <c r="X47" s="4">
        <f t="shared" si="5"/>
        <v>0.008061065909263955</v>
      </c>
    </row>
    <row r="48" spans="19:24" ht="12.75">
      <c r="S48" s="2">
        <f t="shared" si="1"/>
        <v>0.4125235368105268</v>
      </c>
      <c r="T48" s="3">
        <f t="shared" si="2"/>
        <v>1</v>
      </c>
      <c r="U48" s="4">
        <f t="shared" si="3"/>
        <v>0.008020760579717635</v>
      </c>
      <c r="V48" s="2">
        <f t="shared" si="0"/>
        <v>0.4125235368105268</v>
      </c>
      <c r="W48" s="3">
        <f t="shared" si="4"/>
        <v>1</v>
      </c>
      <c r="X48" s="4">
        <f t="shared" si="5"/>
        <v>0.008020760579717635</v>
      </c>
    </row>
    <row r="49" spans="19:24" ht="12.75">
      <c r="S49" s="2">
        <f t="shared" si="1"/>
        <v>0.43675832364931283</v>
      </c>
      <c r="T49" s="3">
        <f t="shared" si="2"/>
        <v>1</v>
      </c>
      <c r="U49" s="4">
        <f t="shared" si="3"/>
        <v>0.007980656776819047</v>
      </c>
      <c r="V49" s="2">
        <f t="shared" si="0"/>
        <v>0.43675832364931283</v>
      </c>
      <c r="W49" s="3">
        <f t="shared" si="4"/>
        <v>1</v>
      </c>
      <c r="X49" s="4">
        <f t="shared" si="5"/>
        <v>0.007980656776819047</v>
      </c>
    </row>
    <row r="50" spans="19:24" ht="12.75">
      <c r="S50" s="2">
        <f t="shared" si="1"/>
        <v>0.46135837268654833</v>
      </c>
      <c r="T50" s="3">
        <f t="shared" si="2"/>
        <v>1</v>
      </c>
      <c r="U50" s="4">
        <f t="shared" si="3"/>
        <v>0.007940753492934952</v>
      </c>
      <c r="V50" s="2">
        <f t="shared" si="0"/>
        <v>0.46135837268654833</v>
      </c>
      <c r="W50" s="3">
        <f t="shared" si="4"/>
        <v>1</v>
      </c>
      <c r="X50" s="4">
        <f t="shared" si="5"/>
        <v>0.007940753492934952</v>
      </c>
    </row>
    <row r="51" spans="19:24" ht="12.75">
      <c r="S51" s="2">
        <f t="shared" si="1"/>
        <v>0.4862090551504052</v>
      </c>
      <c r="T51" s="3">
        <f t="shared" si="2"/>
        <v>1</v>
      </c>
      <c r="U51" s="4">
        <f t="shared" si="3"/>
        <v>0.007901049725470276</v>
      </c>
      <c r="V51" s="2">
        <f t="shared" si="0"/>
        <v>0.4862090551504052</v>
      </c>
      <c r="W51" s="3">
        <f t="shared" si="4"/>
        <v>1</v>
      </c>
      <c r="X51" s="4">
        <f t="shared" si="5"/>
        <v>0.007901049725470276</v>
      </c>
    </row>
    <row r="52" spans="19:24" ht="12.75">
      <c r="S52" s="2">
        <f t="shared" si="1"/>
        <v>0.5111900361344207</v>
      </c>
      <c r="T52" s="3">
        <f t="shared" si="2"/>
        <v>1</v>
      </c>
      <c r="U52" s="4">
        <f t="shared" si="3"/>
        <v>0.007861544476842924</v>
      </c>
      <c r="V52" s="2">
        <f t="shared" si="0"/>
        <v>0.5111900361344207</v>
      </c>
      <c r="W52" s="3">
        <f t="shared" si="4"/>
        <v>1</v>
      </c>
      <c r="X52" s="4">
        <f t="shared" si="5"/>
        <v>0.007861544476842924</v>
      </c>
    </row>
    <row r="53" spans="5:24" ht="25.5">
      <c r="E53" s="12"/>
      <c r="F53" s="12"/>
      <c r="G53" s="12"/>
      <c r="H53" s="12"/>
      <c r="I53" s="12" t="s">
        <v>20</v>
      </c>
      <c r="J53" s="14">
        <f>ROUND(SUM(V4:V317),0)</f>
        <v>266</v>
      </c>
      <c r="S53" s="2">
        <f t="shared" si="1"/>
        <v>0.5361775144435518</v>
      </c>
      <c r="T53" s="3">
        <f t="shared" si="2"/>
        <v>1</v>
      </c>
      <c r="U53" s="4">
        <f t="shared" si="3"/>
        <v>0.00782223675445871</v>
      </c>
      <c r="V53" s="2">
        <f t="shared" si="0"/>
        <v>0.5361775144435518</v>
      </c>
      <c r="W53" s="3">
        <f t="shared" si="4"/>
        <v>1</v>
      </c>
      <c r="X53" s="4">
        <f t="shared" si="5"/>
        <v>0.00782223675445871</v>
      </c>
    </row>
    <row r="54" spans="5:24" ht="25.5">
      <c r="E54" s="12"/>
      <c r="F54" s="12"/>
      <c r="G54" s="12"/>
      <c r="H54" s="11"/>
      <c r="I54" s="12" t="s">
        <v>21</v>
      </c>
      <c r="J54" s="14">
        <f>ROUND(SUM(X4:X317),0)</f>
        <v>2</v>
      </c>
      <c r="S54" s="2">
        <f t="shared" si="1"/>
        <v>0.5610466331884204</v>
      </c>
      <c r="T54" s="3">
        <f t="shared" si="2"/>
        <v>1</v>
      </c>
      <c r="U54" s="4">
        <f t="shared" si="3"/>
        <v>0.007783125570686417</v>
      </c>
      <c r="V54" s="2">
        <f t="shared" si="0"/>
        <v>0.5610466331884204</v>
      </c>
      <c r="W54" s="3">
        <f t="shared" si="4"/>
        <v>1</v>
      </c>
      <c r="X54" s="4">
        <f t="shared" si="5"/>
        <v>0.007783125570686417</v>
      </c>
    </row>
    <row r="55" spans="5:24" ht="25.5">
      <c r="E55" s="12"/>
      <c r="F55" s="12"/>
      <c r="G55" s="12"/>
      <c r="H55" s="11"/>
      <c r="I55" s="12" t="s">
        <v>13</v>
      </c>
      <c r="J55" s="14">
        <f>ROUND(3.14*AC13,0)</f>
        <v>0</v>
      </c>
      <c r="S55" s="2">
        <f t="shared" si="1"/>
        <v>0.5856739640460562</v>
      </c>
      <c r="T55" s="3">
        <f t="shared" si="2"/>
        <v>1</v>
      </c>
      <c r="U55" s="4">
        <f t="shared" si="3"/>
        <v>0.007744209942832985</v>
      </c>
      <c r="V55" s="2">
        <f t="shared" si="0"/>
        <v>0.5856739640460562</v>
      </c>
      <c r="W55" s="3">
        <f t="shared" si="4"/>
        <v>1</v>
      </c>
      <c r="X55" s="4">
        <f t="shared" si="5"/>
        <v>0.007744209942832985</v>
      </c>
    </row>
    <row r="56" spans="5:24" ht="26.25">
      <c r="E56" s="12"/>
      <c r="F56" s="12"/>
      <c r="G56" s="12"/>
      <c r="H56" s="11"/>
      <c r="I56" s="12" t="s">
        <v>11</v>
      </c>
      <c r="J56" s="15">
        <f>ROUND(SUM(J53:J55),0)</f>
        <v>268</v>
      </c>
      <c r="S56" s="2">
        <f t="shared" si="1"/>
        <v>0.6099399612345198</v>
      </c>
      <c r="T56" s="3">
        <f t="shared" si="2"/>
        <v>1</v>
      </c>
      <c r="U56" s="4">
        <f t="shared" si="3"/>
        <v>0.007705488893118819</v>
      </c>
      <c r="V56" s="2">
        <f t="shared" si="0"/>
        <v>0.6099399612345198</v>
      </c>
      <c r="W56" s="3">
        <f t="shared" si="4"/>
        <v>1</v>
      </c>
      <c r="X56" s="4">
        <f t="shared" si="5"/>
        <v>0.007705488893118819</v>
      </c>
    </row>
    <row r="57" spans="19:24" ht="12.75">
      <c r="S57" s="2">
        <f t="shared" si="1"/>
        <v>0.633731281726895</v>
      </c>
      <c r="T57" s="3">
        <f t="shared" si="2"/>
        <v>1</v>
      </c>
      <c r="U57" s="4">
        <f t="shared" si="3"/>
        <v>0.007666961448653226</v>
      </c>
      <c r="V57" s="2">
        <f t="shared" si="0"/>
        <v>0.633731281726895</v>
      </c>
      <c r="W57" s="3">
        <f t="shared" si="4"/>
        <v>1</v>
      </c>
      <c r="X57" s="4">
        <f t="shared" si="5"/>
        <v>0.007666961448653226</v>
      </c>
    </row>
    <row r="58" spans="19:24" ht="12.75">
      <c r="S58" s="2">
        <f t="shared" si="1"/>
        <v>0.6569428761556632</v>
      </c>
      <c r="T58" s="3">
        <f t="shared" si="2"/>
        <v>1</v>
      </c>
      <c r="U58" s="4">
        <f t="shared" si="3"/>
        <v>0.007628626641409959</v>
      </c>
      <c r="V58" s="2">
        <f t="shared" si="0"/>
        <v>0.6569428761556632</v>
      </c>
      <c r="W58" s="3">
        <f t="shared" si="4"/>
        <v>1</v>
      </c>
      <c r="X58" s="4">
        <f t="shared" si="5"/>
        <v>0.007628626641409959</v>
      </c>
    </row>
    <row r="59" spans="19:24" ht="12.75">
      <c r="S59" s="2">
        <f t="shared" si="1"/>
        <v>0.679479769518062</v>
      </c>
      <c r="T59" s="3">
        <f t="shared" si="2"/>
        <v>1</v>
      </c>
      <c r="U59" s="4">
        <f t="shared" si="3"/>
        <v>0.00759048350820291</v>
      </c>
      <c r="V59" s="2">
        <f t="shared" si="0"/>
        <v>0.679479769518062</v>
      </c>
      <c r="W59" s="3">
        <f t="shared" si="4"/>
        <v>1</v>
      </c>
      <c r="X59" s="4">
        <f t="shared" si="5"/>
        <v>0.00759048350820291</v>
      </c>
    </row>
    <row r="60" spans="19:24" ht="12.75">
      <c r="S60" s="2">
        <f t="shared" si="1"/>
        <v>0.7012584707514363</v>
      </c>
      <c r="T60" s="3">
        <f t="shared" si="2"/>
        <v>1</v>
      </c>
      <c r="U60" s="4">
        <f t="shared" si="3"/>
        <v>0.007552531090661895</v>
      </c>
      <c r="V60" s="2">
        <f t="shared" si="0"/>
        <v>0.7012584707514363</v>
      </c>
      <c r="W60" s="3">
        <f t="shared" si="4"/>
        <v>1</v>
      </c>
      <c r="X60" s="4">
        <f t="shared" si="5"/>
        <v>0.007552531090661895</v>
      </c>
    </row>
    <row r="61" spans="19:24" ht="12.75">
      <c r="S61" s="2">
        <f t="shared" si="1"/>
        <v>0.7222079735465157</v>
      </c>
      <c r="T61" s="3">
        <f t="shared" si="2"/>
        <v>1</v>
      </c>
      <c r="U61" s="4">
        <f t="shared" si="3"/>
        <v>0.007514768435208585</v>
      </c>
      <c r="V61" s="2">
        <f t="shared" si="0"/>
        <v>0.7222079735465157</v>
      </c>
      <c r="W61" s="3">
        <f t="shared" si="4"/>
        <v>1</v>
      </c>
      <c r="X61" s="4">
        <f t="shared" si="5"/>
        <v>0.007514768435208585</v>
      </c>
    </row>
    <row r="62" spans="19:24" ht="12.75">
      <c r="S62" s="2">
        <f t="shared" si="1"/>
        <v>0.7422703351957508</v>
      </c>
      <c r="T62" s="3">
        <f t="shared" si="2"/>
        <v>1</v>
      </c>
      <c r="U62" s="4">
        <f t="shared" si="3"/>
        <v>0.007477194593032542</v>
      </c>
      <c r="V62" s="2">
        <f t="shared" si="0"/>
        <v>0.7422703351957508</v>
      </c>
      <c r="W62" s="3">
        <f t="shared" si="4"/>
        <v>1</v>
      </c>
      <c r="X62" s="4">
        <f t="shared" si="5"/>
        <v>0.007477194593032542</v>
      </c>
    </row>
    <row r="63" spans="19:24" ht="12.75">
      <c r="S63" s="2">
        <f t="shared" si="1"/>
        <v>0.7614008436641647</v>
      </c>
      <c r="T63" s="3">
        <f t="shared" si="2"/>
        <v>1</v>
      </c>
      <c r="U63" s="4">
        <f t="shared" si="3"/>
        <v>0.007439808620067379</v>
      </c>
      <c r="V63" s="2">
        <f t="shared" si="0"/>
        <v>0.7614008436641647</v>
      </c>
      <c r="W63" s="3">
        <f t="shared" si="4"/>
        <v>1</v>
      </c>
      <c r="X63" s="4">
        <f t="shared" si="5"/>
        <v>0.007439808620067379</v>
      </c>
    </row>
    <row r="64" spans="19:24" ht="12.75">
      <c r="S64" s="2">
        <f t="shared" si="1"/>
        <v>0.779567803557331</v>
      </c>
      <c r="T64" s="3">
        <f t="shared" si="2"/>
        <v>1</v>
      </c>
      <c r="U64" s="4">
        <f t="shared" si="3"/>
        <v>0.007402609576967043</v>
      </c>
      <c r="V64" s="2">
        <f t="shared" si="0"/>
        <v>0.779567803557331</v>
      </c>
      <c r="W64" s="3">
        <f t="shared" si="4"/>
        <v>1</v>
      </c>
      <c r="X64" s="4">
        <f t="shared" si="5"/>
        <v>0.007402609576967043</v>
      </c>
    </row>
    <row r="65" spans="19:24" ht="12.75">
      <c r="S65" s="2">
        <f t="shared" si="1"/>
        <v>0.796751987878744</v>
      </c>
      <c r="T65" s="3">
        <f t="shared" si="2"/>
        <v>1</v>
      </c>
      <c r="U65" s="4">
        <f t="shared" si="3"/>
        <v>0.007365596529082208</v>
      </c>
      <c r="V65" s="2">
        <f t="shared" si="0"/>
        <v>0.796751987878744</v>
      </c>
      <c r="W65" s="3">
        <f t="shared" si="4"/>
        <v>1</v>
      </c>
      <c r="X65" s="4">
        <f t="shared" si="5"/>
        <v>0.007365596529082208</v>
      </c>
    </row>
    <row r="66" spans="19:24" ht="12.75">
      <c r="S66" s="2">
        <f t="shared" si="1"/>
        <v>0.8129458136477454</v>
      </c>
      <c r="T66" s="3">
        <f t="shared" si="2"/>
        <v>1</v>
      </c>
      <c r="U66" s="4">
        <f t="shared" si="3"/>
        <v>0.007328768546436797</v>
      </c>
      <c r="V66" s="2">
        <f t="shared" si="0"/>
        <v>0.8129458136477454</v>
      </c>
      <c r="W66" s="3">
        <f t="shared" si="4"/>
        <v>1</v>
      </c>
      <c r="X66" s="4">
        <f t="shared" si="5"/>
        <v>0.007328768546436797</v>
      </c>
    </row>
    <row r="67" spans="19:24" ht="12.75">
      <c r="S67" s="2">
        <f t="shared" si="1"/>
        <v>0.8281523054197805</v>
      </c>
      <c r="T67" s="3">
        <f t="shared" si="2"/>
        <v>1</v>
      </c>
      <c r="U67" s="4">
        <f t="shared" si="3"/>
        <v>0.007292124703704613</v>
      </c>
      <c r="V67" s="2">
        <f t="shared" si="0"/>
        <v>0.8281523054197805</v>
      </c>
      <c r="W67" s="3">
        <f t="shared" si="4"/>
        <v>1</v>
      </c>
      <c r="X67" s="4">
        <f t="shared" si="5"/>
        <v>0.007292124703704613</v>
      </c>
    </row>
    <row r="68" spans="19:24" ht="12.75">
      <c r="S68" s="2">
        <f t="shared" si="1"/>
        <v>0.8423839118645488</v>
      </c>
      <c r="T68" s="3">
        <f t="shared" si="2"/>
        <v>1</v>
      </c>
      <c r="U68" s="4">
        <f t="shared" si="3"/>
        <v>0.007255664080186091</v>
      </c>
      <c r="V68" s="2">
        <f t="shared" si="0"/>
        <v>0.8423839118645488</v>
      </c>
      <c r="W68" s="3">
        <f t="shared" si="4"/>
        <v>1</v>
      </c>
      <c r="X68" s="4">
        <f t="shared" si="5"/>
        <v>0.007255664080186091</v>
      </c>
    </row>
    <row r="69" spans="19:24" ht="12.75">
      <c r="S69" s="2">
        <f t="shared" si="1"/>
        <v>0.8556612375541817</v>
      </c>
      <c r="T69" s="3">
        <f t="shared" si="2"/>
        <v>1</v>
      </c>
      <c r="U69" s="4">
        <f t="shared" si="3"/>
        <v>0.00721938575978516</v>
      </c>
      <c r="V69" s="2">
        <f aca="true" t="shared" si="6" ref="V69:V132">IF(S69&gt;max_ud,max_ud,IF(S69&lt;0,min_ud,S69))</f>
        <v>0.8556612375541817</v>
      </c>
      <c r="W69" s="3">
        <f t="shared" si="4"/>
        <v>1</v>
      </c>
      <c r="X69" s="4">
        <f t="shared" si="5"/>
        <v>0.00721938575978516</v>
      </c>
    </row>
    <row r="70" spans="19:24" ht="12.75">
      <c r="S70" s="2">
        <f aca="true" t="shared" si="7" ref="S70:S133">V69+V69*ongewenst_gedrag_rate*(1-V69/W69)-V69*X69*ongewenst_gedrag_extinctie</f>
        <v>0.8680117459643245</v>
      </c>
      <c r="T70" s="3">
        <f aca="true" t="shared" si="8" ref="T70:T133">W69-W69*straf_k_extinctie+W69*X69*straf_k_increase</f>
        <v>1</v>
      </c>
      <c r="U70" s="4">
        <f aca="true" t="shared" si="9" ref="U70:U133">X69-X69*straf_extinctie+X69*V69*straf_rate</f>
        <v>0.007183288830986234</v>
      </c>
      <c r="V70" s="2">
        <f t="shared" si="6"/>
        <v>0.8680117459643245</v>
      </c>
      <c r="W70" s="3">
        <f aca="true" t="shared" si="10" ref="W70:W133">IF(T70&gt;max_aud,max_aud,IF(T70&lt;0,min_aud,T70))</f>
        <v>1</v>
      </c>
      <c r="X70" s="4">
        <f aca="true" t="shared" si="11" ref="X70:X133">IF(U70&gt;max_p,max_p,IF(U70&lt;0,min_p,U70))</f>
        <v>0.007183288830986234</v>
      </c>
    </row>
    <row r="71" spans="19:24" ht="12.75">
      <c r="S71" s="2">
        <f t="shared" si="7"/>
        <v>0.8794684814475534</v>
      </c>
      <c r="T71" s="3">
        <f t="shared" si="8"/>
        <v>1</v>
      </c>
      <c r="U71" s="4">
        <f t="shared" si="9"/>
        <v>0.007147372386831303</v>
      </c>
      <c r="V71" s="2">
        <f t="shared" si="6"/>
        <v>0.8794684814475534</v>
      </c>
      <c r="W71" s="3">
        <f t="shared" si="10"/>
        <v>1</v>
      </c>
      <c r="X71" s="4">
        <f t="shared" si="11"/>
        <v>0.007147372386831303</v>
      </c>
    </row>
    <row r="72" spans="19:24" ht="12.75">
      <c r="S72" s="2">
        <f t="shared" si="7"/>
        <v>0.8900688486063422</v>
      </c>
      <c r="T72" s="3">
        <f t="shared" si="8"/>
        <v>1</v>
      </c>
      <c r="U72" s="4">
        <f t="shared" si="9"/>
        <v>0.007111635524897146</v>
      </c>
      <c r="V72" s="2">
        <f t="shared" si="6"/>
        <v>0.8900688486063422</v>
      </c>
      <c r="W72" s="3">
        <f t="shared" si="10"/>
        <v>1</v>
      </c>
      <c r="X72" s="4">
        <f t="shared" si="11"/>
        <v>0.007111635524897146</v>
      </c>
    </row>
    <row r="73" spans="19:24" ht="12.75">
      <c r="S73" s="2">
        <f t="shared" si="7"/>
        <v>0.8998534779410344</v>
      </c>
      <c r="T73" s="3">
        <f t="shared" si="8"/>
        <v>1</v>
      </c>
      <c r="U73" s="4">
        <f t="shared" si="9"/>
        <v>0.00707607734727266</v>
      </c>
      <c r="V73" s="2">
        <f t="shared" si="6"/>
        <v>0.8998534779410344</v>
      </c>
      <c r="W73" s="3">
        <f t="shared" si="10"/>
        <v>1</v>
      </c>
      <c r="X73" s="4">
        <f t="shared" si="11"/>
        <v>0.00707607734727266</v>
      </c>
    </row>
    <row r="74" spans="19:24" ht="12.75">
      <c r="S74" s="2">
        <f t="shared" si="7"/>
        <v>0.9088651975588803</v>
      </c>
      <c r="T74" s="3">
        <f t="shared" si="8"/>
        <v>1</v>
      </c>
      <c r="U74" s="4">
        <f t="shared" si="9"/>
        <v>0.007040696960536297</v>
      </c>
      <c r="V74" s="2">
        <f t="shared" si="6"/>
        <v>0.9088651975588803</v>
      </c>
      <c r="W74" s="3">
        <f t="shared" si="10"/>
        <v>1</v>
      </c>
      <c r="X74" s="4">
        <f t="shared" si="11"/>
        <v>0.007040696960536297</v>
      </c>
    </row>
    <row r="75" spans="19:24" ht="12.75">
      <c r="S75" s="2">
        <f t="shared" si="7"/>
        <v>0.9171481225813941</v>
      </c>
      <c r="T75" s="3">
        <f t="shared" si="8"/>
        <v>1</v>
      </c>
      <c r="U75" s="4">
        <f t="shared" si="9"/>
        <v>0.0070054934757336155</v>
      </c>
      <c r="V75" s="2">
        <f t="shared" si="6"/>
        <v>0.9171481225813941</v>
      </c>
      <c r="W75" s="3">
        <f t="shared" si="10"/>
        <v>1</v>
      </c>
      <c r="X75" s="4">
        <f t="shared" si="11"/>
        <v>0.0070054934757336155</v>
      </c>
    </row>
    <row r="76" spans="19:24" ht="12.75">
      <c r="S76" s="2">
        <f t="shared" si="7"/>
        <v>0.9247468669640759</v>
      </c>
      <c r="T76" s="3">
        <f t="shared" si="8"/>
        <v>1</v>
      </c>
      <c r="U76" s="4">
        <f t="shared" si="9"/>
        <v>0.006970466008354948</v>
      </c>
      <c r="V76" s="2">
        <f t="shared" si="6"/>
        <v>0.9247468669640759</v>
      </c>
      <c r="W76" s="3">
        <f t="shared" si="10"/>
        <v>1</v>
      </c>
      <c r="X76" s="4">
        <f t="shared" si="11"/>
        <v>0.006970466008354948</v>
      </c>
    </row>
    <row r="77" spans="19:24" ht="12.75">
      <c r="S77" s="2">
        <f t="shared" si="7"/>
        <v>0.9317058768644961</v>
      </c>
      <c r="T77" s="3">
        <f t="shared" si="8"/>
        <v>1</v>
      </c>
      <c r="U77" s="4">
        <f t="shared" si="9"/>
        <v>0.006935613678313173</v>
      </c>
      <c r="V77" s="2">
        <f t="shared" si="6"/>
        <v>0.9317058768644961</v>
      </c>
      <c r="W77" s="3">
        <f t="shared" si="10"/>
        <v>1</v>
      </c>
      <c r="X77" s="4">
        <f t="shared" si="11"/>
        <v>0.006935613678313173</v>
      </c>
    </row>
    <row r="78" spans="19:24" ht="12.75">
      <c r="S78" s="2">
        <f t="shared" si="7"/>
        <v>0.9380688804525618</v>
      </c>
      <c r="T78" s="3">
        <f t="shared" si="8"/>
        <v>1</v>
      </c>
      <c r="U78" s="4">
        <f t="shared" si="9"/>
        <v>0.0069009356099216075</v>
      </c>
      <c r="V78" s="2">
        <f t="shared" si="6"/>
        <v>0.9380688804525618</v>
      </c>
      <c r="W78" s="3">
        <f t="shared" si="10"/>
        <v>1</v>
      </c>
      <c r="X78" s="4">
        <f t="shared" si="11"/>
        <v>0.0069009356099216075</v>
      </c>
    </row>
    <row r="79" spans="19:24" ht="12.75">
      <c r="S79" s="2">
        <f t="shared" si="7"/>
        <v>0.9438784460504657</v>
      </c>
      <c r="T79" s="3">
        <f t="shared" si="8"/>
        <v>1</v>
      </c>
      <c r="U79" s="4">
        <f t="shared" si="9"/>
        <v>0.0068664309318719995</v>
      </c>
      <c r="V79" s="2">
        <f t="shared" si="6"/>
        <v>0.9438784460504657</v>
      </c>
      <c r="W79" s="3">
        <f t="shared" si="10"/>
        <v>1</v>
      </c>
      <c r="X79" s="4">
        <f t="shared" si="11"/>
        <v>0.0068664309318719995</v>
      </c>
    </row>
    <row r="80" spans="19:24" ht="12.75">
      <c r="S80" s="2">
        <f t="shared" si="7"/>
        <v>0.9491756385636481</v>
      </c>
      <c r="T80" s="3">
        <f t="shared" si="8"/>
        <v>1</v>
      </c>
      <c r="U80" s="4">
        <f t="shared" si="9"/>
        <v>0.00683209877721264</v>
      </c>
      <c r="V80" s="2">
        <f t="shared" si="6"/>
        <v>0.9491756385636481</v>
      </c>
      <c r="W80" s="3">
        <f t="shared" si="10"/>
        <v>1</v>
      </c>
      <c r="X80" s="4">
        <f t="shared" si="11"/>
        <v>0.00683209877721264</v>
      </c>
    </row>
    <row r="81" spans="19:24" ht="12.75">
      <c r="S81" s="2">
        <f t="shared" si="7"/>
        <v>0.953999763135742</v>
      </c>
      <c r="T81" s="3">
        <f t="shared" si="8"/>
        <v>1</v>
      </c>
      <c r="U81" s="4">
        <f t="shared" si="9"/>
        <v>0.0067979382833265765</v>
      </c>
      <c r="V81" s="2">
        <f t="shared" si="6"/>
        <v>0.953999763135742</v>
      </c>
      <c r="W81" s="3">
        <f t="shared" si="10"/>
        <v>1</v>
      </c>
      <c r="X81" s="4">
        <f t="shared" si="11"/>
        <v>0.0067979382833265765</v>
      </c>
    </row>
    <row r="82" spans="19:24" ht="12.75">
      <c r="S82" s="2">
        <f t="shared" si="7"/>
        <v>0.958388184643011</v>
      </c>
      <c r="T82" s="3">
        <f t="shared" si="8"/>
        <v>1</v>
      </c>
      <c r="U82" s="4">
        <f t="shared" si="9"/>
        <v>0.0067639485919099435</v>
      </c>
      <c r="V82" s="2">
        <f t="shared" si="6"/>
        <v>0.958388184643011</v>
      </c>
      <c r="W82" s="3">
        <f t="shared" si="10"/>
        <v>1</v>
      </c>
      <c r="X82" s="4">
        <f t="shared" si="11"/>
        <v>0.0067639485919099435</v>
      </c>
    </row>
    <row r="83" spans="19:24" ht="12.75">
      <c r="S83" s="2">
        <f t="shared" si="7"/>
        <v>0.9623762118609795</v>
      </c>
      <c r="T83" s="3">
        <f t="shared" si="8"/>
        <v>1</v>
      </c>
      <c r="U83" s="4">
        <f t="shared" si="9"/>
        <v>0.006730128848950394</v>
      </c>
      <c r="V83" s="2">
        <f t="shared" si="6"/>
        <v>0.9623762118609795</v>
      </c>
      <c r="W83" s="3">
        <f t="shared" si="10"/>
        <v>1</v>
      </c>
      <c r="X83" s="4">
        <f t="shared" si="11"/>
        <v>0.006730128848950394</v>
      </c>
    </row>
    <row r="84" spans="19:24" ht="12.75">
      <c r="S84" s="2">
        <f t="shared" si="7"/>
        <v>0.9659970357314887</v>
      </c>
      <c r="T84" s="3">
        <f t="shared" si="8"/>
        <v>1</v>
      </c>
      <c r="U84" s="4">
        <f t="shared" si="9"/>
        <v>0.006696478204705642</v>
      </c>
      <c r="V84" s="2">
        <f t="shared" si="6"/>
        <v>0.9659970357314887</v>
      </c>
      <c r="W84" s="3">
        <f t="shared" si="10"/>
        <v>1</v>
      </c>
      <c r="X84" s="4">
        <f t="shared" si="11"/>
        <v>0.006696478204705642</v>
      </c>
    </row>
    <row r="85" spans="19:24" ht="12.75">
      <c r="S85" s="2">
        <f t="shared" si="7"/>
        <v>0.9692817120004352</v>
      </c>
      <c r="T85" s="3">
        <f t="shared" si="8"/>
        <v>1</v>
      </c>
      <c r="U85" s="4">
        <f t="shared" si="9"/>
        <v>0.0066629958136821136</v>
      </c>
      <c r="V85" s="2">
        <f t="shared" si="6"/>
        <v>0.9692817120004352</v>
      </c>
      <c r="W85" s="3">
        <f t="shared" si="10"/>
        <v>1</v>
      </c>
      <c r="X85" s="4">
        <f t="shared" si="11"/>
        <v>0.0066629958136821136</v>
      </c>
    </row>
    <row r="86" spans="19:24" ht="12.75">
      <c r="S86" s="2">
        <f t="shared" si="7"/>
        <v>0.9722591794786293</v>
      </c>
      <c r="T86" s="3">
        <f t="shared" si="8"/>
        <v>1</v>
      </c>
      <c r="U86" s="4">
        <f t="shared" si="9"/>
        <v>0.006629680834613703</v>
      </c>
      <c r="V86" s="2">
        <f t="shared" si="6"/>
        <v>0.9722591794786293</v>
      </c>
      <c r="W86" s="3">
        <f t="shared" si="10"/>
        <v>1</v>
      </c>
      <c r="X86" s="4">
        <f t="shared" si="11"/>
        <v>0.006629680834613703</v>
      </c>
    </row>
    <row r="87" spans="19:24" ht="12.75">
      <c r="S87" s="2">
        <f t="shared" si="7"/>
        <v>0.9749563062184464</v>
      </c>
      <c r="T87" s="3">
        <f t="shared" si="8"/>
        <v>1</v>
      </c>
      <c r="U87" s="4">
        <f t="shared" si="9"/>
        <v>0.006596532430440634</v>
      </c>
      <c r="V87" s="2">
        <f t="shared" si="6"/>
        <v>0.9749563062184464</v>
      </c>
      <c r="W87" s="3">
        <f t="shared" si="10"/>
        <v>1</v>
      </c>
      <c r="X87" s="4">
        <f t="shared" si="11"/>
        <v>0.006596532430440634</v>
      </c>
    </row>
    <row r="88" spans="19:24" ht="12.75">
      <c r="S88" s="2">
        <f t="shared" si="7"/>
        <v>0.9773979569367793</v>
      </c>
      <c r="T88" s="3">
        <f t="shared" si="8"/>
        <v>1</v>
      </c>
      <c r="U88" s="4">
        <f t="shared" si="9"/>
        <v>0.006563549768288431</v>
      </c>
      <c r="V88" s="2">
        <f t="shared" si="6"/>
        <v>0.9773979569367793</v>
      </c>
      <c r="W88" s="3">
        <f t="shared" si="10"/>
        <v>1</v>
      </c>
      <c r="X88" s="4">
        <f t="shared" si="11"/>
        <v>0.006563549768288431</v>
      </c>
    </row>
    <row r="89" spans="19:24" ht="12.75">
      <c r="S89" s="2">
        <f t="shared" si="7"/>
        <v>0.9796070760080382</v>
      </c>
      <c r="T89" s="3">
        <f t="shared" si="8"/>
        <v>1</v>
      </c>
      <c r="U89" s="4">
        <f t="shared" si="9"/>
        <v>0.006530732019446989</v>
      </c>
      <c r="V89" s="2">
        <f t="shared" si="6"/>
        <v>0.9796070760080382</v>
      </c>
      <c r="W89" s="3">
        <f t="shared" si="10"/>
        <v>1</v>
      </c>
      <c r="X89" s="4">
        <f t="shared" si="11"/>
        <v>0.006530732019446989</v>
      </c>
    </row>
    <row r="90" spans="19:24" ht="12.75">
      <c r="S90" s="2">
        <f t="shared" si="7"/>
        <v>0.9816047812723402</v>
      </c>
      <c r="T90" s="3">
        <f t="shared" si="8"/>
        <v>1</v>
      </c>
      <c r="U90" s="4">
        <f t="shared" si="9"/>
        <v>0.006498078359349754</v>
      </c>
      <c r="V90" s="2">
        <f t="shared" si="6"/>
        <v>0.9816047812723402</v>
      </c>
      <c r="W90" s="3">
        <f t="shared" si="10"/>
        <v>1</v>
      </c>
      <c r="X90" s="4">
        <f t="shared" si="11"/>
        <v>0.006498078359349754</v>
      </c>
    </row>
    <row r="91" spans="19:24" ht="12.75">
      <c r="S91" s="2">
        <f t="shared" si="7"/>
        <v>0.9834104647379023</v>
      </c>
      <c r="T91" s="3">
        <f t="shared" si="8"/>
        <v>1</v>
      </c>
      <c r="U91" s="4">
        <f t="shared" si="9"/>
        <v>0.006465587967553005</v>
      </c>
      <c r="V91" s="2">
        <f t="shared" si="6"/>
        <v>0.9834104647379023</v>
      </c>
      <c r="W91" s="3">
        <f t="shared" si="10"/>
        <v>1</v>
      </c>
      <c r="X91" s="4">
        <f t="shared" si="11"/>
        <v>0.006465587967553005</v>
      </c>
    </row>
    <row r="92" spans="19:24" ht="12.75">
      <c r="S92" s="2">
        <f t="shared" si="7"/>
        <v>0.9850418969960908</v>
      </c>
      <c r="T92" s="3">
        <f t="shared" si="8"/>
        <v>1</v>
      </c>
      <c r="U92" s="4">
        <f t="shared" si="9"/>
        <v>0.0064332600277152395</v>
      </c>
      <c r="V92" s="2">
        <f t="shared" si="6"/>
        <v>0.9850418969960908</v>
      </c>
      <c r="W92" s="3">
        <f t="shared" si="10"/>
        <v>1</v>
      </c>
      <c r="X92" s="4">
        <f t="shared" si="11"/>
        <v>0.0064332600277152395</v>
      </c>
    </row>
    <row r="93" spans="19:24" ht="12.75">
      <c r="S93" s="2">
        <f t="shared" si="7"/>
        <v>0.9865153328119342</v>
      </c>
      <c r="T93" s="3">
        <f t="shared" si="8"/>
        <v>1</v>
      </c>
      <c r="U93" s="4">
        <f t="shared" si="9"/>
        <v>0.006401093727576663</v>
      </c>
      <c r="V93" s="2">
        <f t="shared" si="6"/>
        <v>0.9865153328119342</v>
      </c>
      <c r="W93" s="3">
        <f t="shared" si="10"/>
        <v>1</v>
      </c>
      <c r="X93" s="4">
        <f t="shared" si="11"/>
        <v>0.006401093727576663</v>
      </c>
    </row>
    <row r="94" spans="19:24" ht="12.75">
      <c r="S94" s="2">
        <f t="shared" si="7"/>
        <v>0.9878456159058234</v>
      </c>
      <c r="T94" s="3">
        <f t="shared" si="8"/>
        <v>1</v>
      </c>
      <c r="U94" s="4">
        <f t="shared" si="9"/>
        <v>0.0063690882589387795</v>
      </c>
      <c r="V94" s="2">
        <f t="shared" si="6"/>
        <v>0.9878456159058234</v>
      </c>
      <c r="W94" s="3">
        <f t="shared" si="10"/>
        <v>1</v>
      </c>
      <c r="X94" s="4">
        <f t="shared" si="11"/>
        <v>0.0063690882589387795</v>
      </c>
    </row>
    <row r="95" spans="19:24" ht="12.75">
      <c r="S95" s="2">
        <f t="shared" si="7"/>
        <v>0.9890462814099702</v>
      </c>
      <c r="T95" s="3">
        <f t="shared" si="8"/>
        <v>1</v>
      </c>
      <c r="U95" s="4">
        <f t="shared" si="9"/>
        <v>0.006337242817644085</v>
      </c>
      <c r="V95" s="2">
        <f t="shared" si="6"/>
        <v>0.9890462814099702</v>
      </c>
      <c r="W95" s="3">
        <f t="shared" si="10"/>
        <v>1</v>
      </c>
      <c r="X95" s="4">
        <f t="shared" si="11"/>
        <v>0.006337242817644085</v>
      </c>
    </row>
    <row r="96" spans="19:24" ht="12.75">
      <c r="S96" s="2">
        <f t="shared" si="7"/>
        <v>0.9901296548738783</v>
      </c>
      <c r="T96" s="3">
        <f t="shared" si="8"/>
        <v>1</v>
      </c>
      <c r="U96" s="4">
        <f t="shared" si="9"/>
        <v>0.0063055566035558645</v>
      </c>
      <c r="V96" s="2">
        <f t="shared" si="6"/>
        <v>0.9901296548738783</v>
      </c>
      <c r="W96" s="3">
        <f t="shared" si="10"/>
        <v>1</v>
      </c>
      <c r="X96" s="4">
        <f t="shared" si="11"/>
        <v>0.0063055566035558645</v>
      </c>
    </row>
    <row r="97" spans="19:24" ht="12.75">
      <c r="S97" s="2">
        <f t="shared" si="7"/>
        <v>0.9911069470151995</v>
      </c>
      <c r="T97" s="3">
        <f t="shared" si="8"/>
        <v>1</v>
      </c>
      <c r="U97" s="4">
        <f t="shared" si="9"/>
        <v>0.0062740288205380855</v>
      </c>
      <c r="V97" s="2">
        <f t="shared" si="6"/>
        <v>0.9911069470151995</v>
      </c>
      <c r="W97" s="3">
        <f t="shared" si="10"/>
        <v>1</v>
      </c>
      <c r="X97" s="4">
        <f t="shared" si="11"/>
        <v>0.0062740288205380855</v>
      </c>
    </row>
    <row r="98" spans="19:24" ht="12.75">
      <c r="S98" s="2">
        <f t="shared" si="7"/>
        <v>0.9919883436745405</v>
      </c>
      <c r="T98" s="3">
        <f t="shared" si="8"/>
        <v>1</v>
      </c>
      <c r="U98" s="4">
        <f t="shared" si="9"/>
        <v>0.006242658676435395</v>
      </c>
      <c r="V98" s="2">
        <f t="shared" si="6"/>
        <v>0.9919883436745405</v>
      </c>
      <c r="W98" s="3">
        <f t="shared" si="10"/>
        <v>1</v>
      </c>
      <c r="X98" s="4">
        <f t="shared" si="11"/>
        <v>0.006242658676435395</v>
      </c>
    </row>
    <row r="99" spans="19:24" ht="12.75">
      <c r="S99" s="2">
        <f t="shared" si="7"/>
        <v>0.9927830906433787</v>
      </c>
      <c r="T99" s="3">
        <f t="shared" si="8"/>
        <v>1</v>
      </c>
      <c r="U99" s="4">
        <f t="shared" si="9"/>
        <v>0.006211445383053219</v>
      </c>
      <c r="V99" s="2">
        <f t="shared" si="6"/>
        <v>0.9927830906433787</v>
      </c>
      <c r="W99" s="3">
        <f t="shared" si="10"/>
        <v>1</v>
      </c>
      <c r="X99" s="4">
        <f t="shared" si="11"/>
        <v>0.006211445383053219</v>
      </c>
    </row>
    <row r="100" spans="19:24" ht="12.75">
      <c r="S100" s="2">
        <f t="shared" si="7"/>
        <v>0.9934995732009746</v>
      </c>
      <c r="T100" s="3">
        <f t="shared" si="8"/>
        <v>1</v>
      </c>
      <c r="U100" s="4">
        <f t="shared" si="9"/>
        <v>0.006180388156137953</v>
      </c>
      <c r="V100" s="2">
        <f t="shared" si="6"/>
        <v>0.9934995732009746</v>
      </c>
      <c r="W100" s="3">
        <f t="shared" si="10"/>
        <v>1</v>
      </c>
      <c r="X100" s="4">
        <f t="shared" si="11"/>
        <v>0.006180388156137953</v>
      </c>
    </row>
    <row r="101" spans="19:24" ht="12.75">
      <c r="S101" s="2">
        <f t="shared" si="7"/>
        <v>0.9941453903260202</v>
      </c>
      <c r="T101" s="3">
        <f t="shared" si="8"/>
        <v>1</v>
      </c>
      <c r="U101" s="4">
        <f t="shared" si="9"/>
        <v>0.006149486215357262</v>
      </c>
      <c r="V101" s="2">
        <f t="shared" si="6"/>
        <v>0.9941453903260202</v>
      </c>
      <c r="W101" s="3">
        <f t="shared" si="10"/>
        <v>1</v>
      </c>
      <c r="X101" s="4">
        <f t="shared" si="11"/>
        <v>0.006149486215357262</v>
      </c>
    </row>
    <row r="102" spans="19:24" ht="12.75">
      <c r="S102" s="2">
        <f t="shared" si="7"/>
        <v>0.9947274236479747</v>
      </c>
      <c r="T102" s="3">
        <f t="shared" si="8"/>
        <v>1</v>
      </c>
      <c r="U102" s="4">
        <f t="shared" si="9"/>
        <v>0.006118738784280476</v>
      </c>
      <c r="V102" s="2">
        <f t="shared" si="6"/>
        <v>0.9947274236479747</v>
      </c>
      <c r="W102" s="3">
        <f t="shared" si="10"/>
        <v>1</v>
      </c>
      <c r="X102" s="4">
        <f t="shared" si="11"/>
        <v>0.006118738784280476</v>
      </c>
    </row>
    <row r="103" spans="19:24" ht="12.75">
      <c r="S103" s="2">
        <f t="shared" si="7"/>
        <v>0.9952519012770384</v>
      </c>
      <c r="T103" s="3">
        <f t="shared" si="8"/>
        <v>1</v>
      </c>
      <c r="U103" s="4">
        <f t="shared" si="9"/>
        <v>0.006088145090359073</v>
      </c>
      <c r="V103" s="2">
        <f t="shared" si="6"/>
        <v>0.9952519012770384</v>
      </c>
      <c r="W103" s="3">
        <f t="shared" si="10"/>
        <v>1</v>
      </c>
      <c r="X103" s="4">
        <f t="shared" si="11"/>
        <v>0.006088145090359073</v>
      </c>
    </row>
    <row r="104" spans="19:24" ht="12.75">
      <c r="S104" s="2">
        <f t="shared" si="7"/>
        <v>0.9957244567051863</v>
      </c>
      <c r="T104" s="3">
        <f t="shared" si="8"/>
        <v>1</v>
      </c>
      <c r="U104" s="4">
        <f t="shared" si="9"/>
        <v>0.006057704364907278</v>
      </c>
      <c r="V104" s="2">
        <f t="shared" si="6"/>
        <v>0.9957244567051863</v>
      </c>
      <c r="W104" s="3">
        <f t="shared" si="10"/>
        <v>1</v>
      </c>
      <c r="X104" s="4">
        <f t="shared" si="11"/>
        <v>0.006057704364907278</v>
      </c>
    </row>
    <row r="105" spans="19:24" ht="12.75">
      <c r="S105" s="2">
        <f t="shared" si="7"/>
        <v>0.996150183007621</v>
      </c>
      <c r="T105" s="3">
        <f t="shared" si="8"/>
        <v>1</v>
      </c>
      <c r="U105" s="4">
        <f t="shared" si="9"/>
        <v>0.006027415843082741</v>
      </c>
      <c r="V105" s="2">
        <f t="shared" si="6"/>
        <v>0.996150183007621</v>
      </c>
      <c r="W105" s="3">
        <f t="shared" si="10"/>
        <v>1</v>
      </c>
      <c r="X105" s="4">
        <f t="shared" si="11"/>
        <v>0.006027415843082741</v>
      </c>
    </row>
    <row r="106" spans="19:24" ht="12.75">
      <c r="S106" s="2">
        <f t="shared" si="7"/>
        <v>0.9965336825977714</v>
      </c>
      <c r="T106" s="3">
        <f t="shared" si="8"/>
        <v>1</v>
      </c>
      <c r="U106" s="4">
        <f t="shared" si="9"/>
        <v>0.005997278763867327</v>
      </c>
      <c r="V106" s="2">
        <f t="shared" si="6"/>
        <v>0.9965336825977714</v>
      </c>
      <c r="W106" s="3">
        <f t="shared" si="10"/>
        <v>1</v>
      </c>
      <c r="X106" s="4">
        <f t="shared" si="11"/>
        <v>0.005997278763867327</v>
      </c>
    </row>
    <row r="107" spans="19:24" ht="12.75">
      <c r="S107" s="2">
        <f t="shared" si="7"/>
        <v>0.996879112802361</v>
      </c>
      <c r="T107" s="3">
        <f t="shared" si="8"/>
        <v>1</v>
      </c>
      <c r="U107" s="4">
        <f t="shared" si="9"/>
        <v>0.00596729237004799</v>
      </c>
      <c r="V107" s="2">
        <f t="shared" si="6"/>
        <v>0.996879112802361</v>
      </c>
      <c r="W107" s="3">
        <f t="shared" si="10"/>
        <v>1</v>
      </c>
      <c r="X107" s="4">
        <f t="shared" si="11"/>
        <v>0.00596729237004799</v>
      </c>
    </row>
    <row r="108" spans="19:24" ht="12.75">
      <c r="S108" s="2">
        <f t="shared" si="7"/>
        <v>0.9971902275284348</v>
      </c>
      <c r="T108" s="3">
        <f t="shared" si="8"/>
        <v>1</v>
      </c>
      <c r="U108" s="4">
        <f t="shared" si="9"/>
        <v>0.005937455908197751</v>
      </c>
      <c r="V108" s="2">
        <f t="shared" si="6"/>
        <v>0.9971902275284348</v>
      </c>
      <c r="W108" s="3">
        <f t="shared" si="10"/>
        <v>1</v>
      </c>
      <c r="X108" s="4">
        <f t="shared" si="11"/>
        <v>0.005937455908197751</v>
      </c>
    </row>
    <row r="109" spans="19:24" ht="12.75">
      <c r="S109" s="2">
        <f t="shared" si="7"/>
        <v>0.9974704152934571</v>
      </c>
      <c r="T109" s="3">
        <f t="shared" si="8"/>
        <v>1</v>
      </c>
      <c r="U109" s="4">
        <f t="shared" si="9"/>
        <v>0.005907768628656762</v>
      </c>
      <c r="V109" s="2">
        <f t="shared" si="6"/>
        <v>0.9974704152934571</v>
      </c>
      <c r="W109" s="3">
        <f t="shared" si="10"/>
        <v>1</v>
      </c>
      <c r="X109" s="4">
        <f t="shared" si="11"/>
        <v>0.005907768628656762</v>
      </c>
    </row>
    <row r="110" spans="19:24" ht="12.75">
      <c r="S110" s="2">
        <f t="shared" si="7"/>
        <v>0.9977227338842327</v>
      </c>
      <c r="T110" s="3">
        <f t="shared" si="8"/>
        <v>1</v>
      </c>
      <c r="U110" s="4">
        <f t="shared" si="9"/>
        <v>0.0058782297855134785</v>
      </c>
      <c r="V110" s="2">
        <f t="shared" si="6"/>
        <v>0.9977227338842327</v>
      </c>
      <c r="W110" s="3">
        <f t="shared" si="10"/>
        <v>1</v>
      </c>
      <c r="X110" s="4">
        <f t="shared" si="11"/>
        <v>0.0058782297855134785</v>
      </c>
    </row>
    <row r="111" spans="19:24" ht="12.75">
      <c r="S111" s="2">
        <f t="shared" si="7"/>
        <v>0.9979499419017133</v>
      </c>
      <c r="T111" s="3">
        <f t="shared" si="8"/>
        <v>1</v>
      </c>
      <c r="U111" s="4">
        <f t="shared" si="9"/>
        <v>0.005848838636585911</v>
      </c>
      <c r="V111" s="2">
        <f t="shared" si="6"/>
        <v>0.9979499419017133</v>
      </c>
      <c r="W111" s="3">
        <f t="shared" si="10"/>
        <v>1</v>
      </c>
      <c r="X111" s="4">
        <f t="shared" si="11"/>
        <v>0.005848838636585911</v>
      </c>
    </row>
    <row r="112" spans="19:24" ht="12.75">
      <c r="S112" s="2">
        <f t="shared" si="7"/>
        <v>0.9981545274377213</v>
      </c>
      <c r="T112" s="3">
        <f t="shared" si="8"/>
        <v>1</v>
      </c>
      <c r="U112" s="4">
        <f t="shared" si="9"/>
        <v>0.005819594443402982</v>
      </c>
      <c r="V112" s="2">
        <f t="shared" si="6"/>
        <v>0.9981545274377213</v>
      </c>
      <c r="W112" s="3">
        <f t="shared" si="10"/>
        <v>1</v>
      </c>
      <c r="X112" s="4">
        <f t="shared" si="11"/>
        <v>0.005819594443402982</v>
      </c>
    </row>
    <row r="113" spans="19:24" ht="12.75">
      <c r="S113" s="2">
        <f t="shared" si="7"/>
        <v>0.9983387341170513</v>
      </c>
      <c r="T113" s="3">
        <f t="shared" si="8"/>
        <v>1</v>
      </c>
      <c r="U113" s="4">
        <f t="shared" si="9"/>
        <v>0.005790496471185967</v>
      </c>
      <c r="V113" s="2">
        <f t="shared" si="6"/>
        <v>0.9983387341170513</v>
      </c>
      <c r="W113" s="3">
        <f t="shared" si="10"/>
        <v>1</v>
      </c>
      <c r="X113" s="4">
        <f t="shared" si="11"/>
        <v>0.005790496471185967</v>
      </c>
    </row>
    <row r="114" spans="19:24" ht="12.75">
      <c r="S114" s="2">
        <f t="shared" si="7"/>
        <v>0.9985045847249128</v>
      </c>
      <c r="T114" s="3">
        <f t="shared" si="8"/>
        <v>1</v>
      </c>
      <c r="U114" s="4">
        <f t="shared" si="9"/>
        <v>0.005761543988830037</v>
      </c>
      <c r="V114" s="2">
        <f t="shared" si="6"/>
        <v>0.9985045847249128</v>
      </c>
      <c r="W114" s="3">
        <f t="shared" si="10"/>
        <v>1</v>
      </c>
      <c r="X114" s="4">
        <f t="shared" si="11"/>
        <v>0.005761543988830037</v>
      </c>
    </row>
    <row r="115" spans="19:24" ht="12.75">
      <c r="S115" s="2">
        <f t="shared" si="7"/>
        <v>0.9986539026257369</v>
      </c>
      <c r="T115" s="3">
        <f t="shared" si="8"/>
        <v>1</v>
      </c>
      <c r="U115" s="4">
        <f t="shared" si="9"/>
        <v>0.005732736268885887</v>
      </c>
      <c r="V115" s="2">
        <f t="shared" si="6"/>
        <v>0.9986539026257369</v>
      </c>
      <c r="W115" s="3">
        <f t="shared" si="10"/>
        <v>1</v>
      </c>
      <c r="X115" s="4">
        <f t="shared" si="11"/>
        <v>0.005732736268885887</v>
      </c>
    </row>
    <row r="116" spans="19:24" ht="12.75">
      <c r="S116" s="2">
        <f t="shared" si="7"/>
        <v>0.9987883311653492</v>
      </c>
      <c r="T116" s="3">
        <f t="shared" si="8"/>
        <v>1</v>
      </c>
      <c r="U116" s="4">
        <f t="shared" si="9"/>
        <v>0.0057040725875414575</v>
      </c>
      <c r="V116" s="2">
        <f t="shared" si="6"/>
        <v>0.9987883311653492</v>
      </c>
      <c r="W116" s="3">
        <f t="shared" si="10"/>
        <v>1</v>
      </c>
      <c r="X116" s="4">
        <f t="shared" si="11"/>
        <v>0.0057040725875414575</v>
      </c>
    </row>
    <row r="117" spans="19:24" ht="12.75">
      <c r="S117" s="2">
        <f t="shared" si="7"/>
        <v>0.9989093512346777</v>
      </c>
      <c r="T117" s="3">
        <f t="shared" si="8"/>
        <v>1</v>
      </c>
      <c r="U117" s="4">
        <f t="shared" si="9"/>
        <v>0.00567555222460375</v>
      </c>
      <c r="V117" s="2">
        <f t="shared" si="6"/>
        <v>0.9989093512346777</v>
      </c>
      <c r="W117" s="3">
        <f t="shared" si="10"/>
        <v>1</v>
      </c>
      <c r="X117" s="4">
        <f t="shared" si="11"/>
        <v>0.00567555222460375</v>
      </c>
    </row>
    <row r="118" spans="19:24" ht="12.75">
      <c r="S118" s="2">
        <f t="shared" si="7"/>
        <v>0.999018297159737</v>
      </c>
      <c r="T118" s="3">
        <f t="shared" si="8"/>
        <v>1</v>
      </c>
      <c r="U118" s="4">
        <f t="shared" si="9"/>
        <v>0.005647174463480732</v>
      </c>
      <c r="V118" s="2">
        <f t="shared" si="6"/>
        <v>0.999018297159737</v>
      </c>
      <c r="W118" s="3">
        <f t="shared" si="10"/>
        <v>1</v>
      </c>
      <c r="X118" s="4">
        <f t="shared" si="11"/>
        <v>0.005647174463480732</v>
      </c>
    </row>
    <row r="119" spans="19:24" ht="12.75">
      <c r="S119" s="2">
        <f t="shared" si="7"/>
        <v>0.9991163710697166</v>
      </c>
      <c r="T119" s="3">
        <f t="shared" si="8"/>
        <v>1</v>
      </c>
      <c r="U119" s="4">
        <f t="shared" si="9"/>
        <v>0.005618938591163328</v>
      </c>
      <c r="V119" s="2">
        <f t="shared" si="6"/>
        <v>0.9991163710697166</v>
      </c>
      <c r="W119" s="3">
        <f t="shared" si="10"/>
        <v>1</v>
      </c>
      <c r="X119" s="4">
        <f t="shared" si="11"/>
        <v>0.005618938591163328</v>
      </c>
    </row>
    <row r="120" spans="19:24" ht="12.75">
      <c r="S120" s="2">
        <f t="shared" si="7"/>
        <v>0.9992046558827363</v>
      </c>
      <c r="T120" s="3">
        <f t="shared" si="8"/>
        <v>1</v>
      </c>
      <c r="U120" s="4">
        <f t="shared" si="9"/>
        <v>0.005590843898207511</v>
      </c>
      <c r="V120" s="2">
        <f t="shared" si="6"/>
        <v>0.9992046558827363</v>
      </c>
      <c r="W120" s="3">
        <f t="shared" si="10"/>
        <v>1</v>
      </c>
      <c r="X120" s="4">
        <f t="shared" si="11"/>
        <v>0.005590843898207511</v>
      </c>
    </row>
    <row r="121" spans="19:24" ht="12.75">
      <c r="S121" s="2">
        <f t="shared" si="7"/>
        <v>0.9992841270372362</v>
      </c>
      <c r="T121" s="3">
        <f t="shared" si="8"/>
        <v>1</v>
      </c>
      <c r="U121" s="4">
        <f t="shared" si="9"/>
        <v>0.005562889678716473</v>
      </c>
      <c r="V121" s="2">
        <f t="shared" si="6"/>
        <v>0.9992841270372362</v>
      </c>
      <c r="W121" s="3">
        <f t="shared" si="10"/>
        <v>1</v>
      </c>
      <c r="X121" s="4">
        <f t="shared" si="11"/>
        <v>0.005562889678716473</v>
      </c>
    </row>
    <row r="122" spans="19:24" ht="12.75">
      <c r="S122" s="2">
        <f t="shared" si="7"/>
        <v>0.9993556630861027</v>
      </c>
      <c r="T122" s="3">
        <f t="shared" si="8"/>
        <v>1</v>
      </c>
      <c r="U122" s="4">
        <f t="shared" si="9"/>
        <v>0.005535075230322891</v>
      </c>
      <c r="V122" s="2">
        <f t="shared" si="6"/>
        <v>0.9993556630861027</v>
      </c>
      <c r="W122" s="3">
        <f t="shared" si="10"/>
        <v>1</v>
      </c>
      <c r="X122" s="4">
        <f t="shared" si="11"/>
        <v>0.005535075230322891</v>
      </c>
    </row>
    <row r="123" spans="19:24" ht="12.75">
      <c r="S123" s="2">
        <f t="shared" si="7"/>
        <v>0.9994200552604866</v>
      </c>
      <c r="T123" s="3">
        <f t="shared" si="8"/>
        <v>1</v>
      </c>
      <c r="U123" s="4">
        <f t="shared" si="9"/>
        <v>0.005507399854171277</v>
      </c>
      <c r="V123" s="2">
        <f t="shared" si="6"/>
        <v>0.9994200552604866</v>
      </c>
      <c r="W123" s="3">
        <f t="shared" si="10"/>
        <v>1</v>
      </c>
      <c r="X123" s="4">
        <f t="shared" si="11"/>
        <v>0.005507399854171277</v>
      </c>
    </row>
    <row r="124" spans="19:24" ht="12.75">
      <c r="S124" s="2">
        <f t="shared" si="7"/>
        <v>0.9994780161008479</v>
      </c>
      <c r="T124" s="3">
        <f t="shared" si="8"/>
        <v>1</v>
      </c>
      <c r="U124" s="4">
        <f t="shared" si="9"/>
        <v>0.005479862854900421</v>
      </c>
      <c r="V124" s="2">
        <f t="shared" si="6"/>
        <v>0.9994780161008479</v>
      </c>
      <c r="W124" s="3">
        <f t="shared" si="10"/>
        <v>1</v>
      </c>
      <c r="X124" s="4">
        <f t="shared" si="11"/>
        <v>0.005479862854900421</v>
      </c>
    </row>
    <row r="125" spans="19:24" ht="12.75">
      <c r="S125" s="2">
        <f t="shared" si="7"/>
        <v>0.999530187244044</v>
      </c>
      <c r="T125" s="3">
        <f t="shared" si="8"/>
        <v>1</v>
      </c>
      <c r="U125" s="4">
        <f t="shared" si="9"/>
        <v>0.0054524635406259184</v>
      </c>
      <c r="V125" s="2">
        <f t="shared" si="6"/>
        <v>0.999530187244044</v>
      </c>
      <c r="W125" s="3">
        <f t="shared" si="10"/>
        <v>1</v>
      </c>
      <c r="X125" s="4">
        <f t="shared" si="11"/>
        <v>0.0054524635406259184</v>
      </c>
    </row>
    <row r="126" spans="19:24" ht="12.75">
      <c r="S126" s="2">
        <f t="shared" si="7"/>
        <v>0.999577146447237</v>
      </c>
      <c r="T126" s="3">
        <f t="shared" si="8"/>
        <v>1</v>
      </c>
      <c r="U126" s="4">
        <f t="shared" si="9"/>
        <v>0.005425201222922789</v>
      </c>
      <c r="V126" s="2">
        <f t="shared" si="6"/>
        <v>0.999577146447237</v>
      </c>
      <c r="W126" s="3">
        <f t="shared" si="10"/>
        <v>1</v>
      </c>
      <c r="X126" s="4">
        <f t="shared" si="11"/>
        <v>0.005425201222922789</v>
      </c>
    </row>
    <row r="127" spans="19:24" ht="12.75">
      <c r="S127" s="2">
        <f t="shared" si="7"/>
        <v>0.9996194139220006</v>
      </c>
      <c r="T127" s="3">
        <f t="shared" si="8"/>
        <v>1</v>
      </c>
      <c r="U127" s="4">
        <f t="shared" si="9"/>
        <v>0.005398075216808175</v>
      </c>
      <c r="V127" s="2">
        <f t="shared" si="6"/>
        <v>0.9996194139220006</v>
      </c>
      <c r="W127" s="3">
        <f t="shared" si="10"/>
        <v>1</v>
      </c>
      <c r="X127" s="4">
        <f t="shared" si="11"/>
        <v>0.005398075216808175</v>
      </c>
    </row>
    <row r="128" spans="19:24" ht="12.75">
      <c r="S128" s="2">
        <f t="shared" si="7"/>
        <v>0.9996574580452242</v>
      </c>
      <c r="T128" s="3">
        <f t="shared" si="8"/>
        <v>1</v>
      </c>
      <c r="U128" s="4">
        <f t="shared" si="9"/>
        <v>0.005371084840724134</v>
      </c>
      <c r="V128" s="2">
        <f t="shared" si="6"/>
        <v>0.9996574580452242</v>
      </c>
      <c r="W128" s="3">
        <f t="shared" si="10"/>
        <v>1</v>
      </c>
      <c r="X128" s="4">
        <f t="shared" si="11"/>
        <v>0.005371084840724134</v>
      </c>
    </row>
    <row r="129" spans="19:24" ht="12.75">
      <c r="S129" s="2">
        <f t="shared" si="7"/>
        <v>0.9996917005072027</v>
      </c>
      <c r="T129" s="3">
        <f t="shared" si="8"/>
        <v>1</v>
      </c>
      <c r="U129" s="4">
        <f t="shared" si="9"/>
        <v>0.005344229416520514</v>
      </c>
      <c r="V129" s="2">
        <f t="shared" si="6"/>
        <v>0.9996917005072027</v>
      </c>
      <c r="W129" s="3">
        <f t="shared" si="10"/>
        <v>1</v>
      </c>
      <c r="X129" s="4">
        <f t="shared" si="11"/>
        <v>0.005344229416520514</v>
      </c>
    </row>
    <row r="130" spans="19:24" ht="12.75">
      <c r="S130" s="2">
        <f t="shared" si="7"/>
        <v>0.9997225209516247</v>
      </c>
      <c r="T130" s="3">
        <f t="shared" si="8"/>
        <v>1</v>
      </c>
      <c r="U130" s="4">
        <f t="shared" si="9"/>
        <v>0.0053175082694379115</v>
      </c>
      <c r="V130" s="2">
        <f t="shared" si="6"/>
        <v>0.9997225209516247</v>
      </c>
      <c r="W130" s="3">
        <f t="shared" si="10"/>
        <v>1</v>
      </c>
      <c r="X130" s="4">
        <f t="shared" si="11"/>
        <v>0.0053175082694379115</v>
      </c>
    </row>
    <row r="131" spans="19:24" ht="12.75">
      <c r="S131" s="2">
        <f t="shared" si="7"/>
        <v>0.999750261157</v>
      </c>
      <c r="T131" s="3">
        <f t="shared" si="8"/>
        <v>1</v>
      </c>
      <c r="U131" s="4">
        <f t="shared" si="9"/>
        <v>0.0052909207280907216</v>
      </c>
      <c r="V131" s="2">
        <f t="shared" si="6"/>
        <v>0.999750261157</v>
      </c>
      <c r="W131" s="3">
        <f t="shared" si="10"/>
        <v>1</v>
      </c>
      <c r="X131" s="4">
        <f t="shared" si="11"/>
        <v>0.0052909207280907216</v>
      </c>
    </row>
    <row r="132" spans="19:24" ht="12.75">
      <c r="S132" s="2">
        <f t="shared" si="7"/>
        <v>0.9997752288043511</v>
      </c>
      <c r="T132" s="3">
        <f t="shared" si="8"/>
        <v>1</v>
      </c>
      <c r="U132" s="4">
        <f t="shared" si="9"/>
        <v>0.0052644661244502676</v>
      </c>
      <c r="V132" s="2">
        <f t="shared" si="6"/>
        <v>0.9997752288043511</v>
      </c>
      <c r="W132" s="3">
        <f t="shared" si="10"/>
        <v>1</v>
      </c>
      <c r="X132" s="4">
        <f t="shared" si="11"/>
        <v>0.0052644661244502676</v>
      </c>
    </row>
    <row r="133" spans="19:24" ht="12.75">
      <c r="S133" s="2">
        <f t="shared" si="7"/>
        <v>0.9997977008717069</v>
      </c>
      <c r="T133" s="3">
        <f t="shared" si="8"/>
        <v>1</v>
      </c>
      <c r="U133" s="4">
        <f t="shared" si="9"/>
        <v>0.005238143793828016</v>
      </c>
      <c r="V133" s="2">
        <f aca="true" t="shared" si="12" ref="V133:V196">IF(S133&gt;max_ud,max_ud,IF(S133&lt;0,min_ud,S133))</f>
        <v>0.9997977008717069</v>
      </c>
      <c r="W133" s="3">
        <f t="shared" si="10"/>
        <v>1</v>
      </c>
      <c r="X133" s="4">
        <f t="shared" si="11"/>
        <v>0.005238143793828016</v>
      </c>
    </row>
    <row r="134" spans="19:24" ht="12.75">
      <c r="S134" s="2">
        <f aca="true" t="shared" si="13" ref="S134:S197">V133+V133*ongewenst_gedrag_rate*(1-V133/W133)-V133*X133*ongewenst_gedrag_extinctie</f>
        <v>0.9998179266920425</v>
      </c>
      <c r="T134" s="3">
        <f aca="true" t="shared" si="14" ref="T134:T197">W133-W133*straf_k_extinctie+W133*X133*straf_k_increase</f>
        <v>1</v>
      </c>
      <c r="U134" s="4">
        <f aca="true" t="shared" si="15" ref="U134:U197">X133-X133*straf_extinctie+X133*V133*straf_rate</f>
        <v>0.005211953074858876</v>
      </c>
      <c r="V134" s="2">
        <f t="shared" si="12"/>
        <v>0.9998179266920425</v>
      </c>
      <c r="W134" s="3">
        <f aca="true" t="shared" si="16" ref="W134:W197">IF(T134&gt;max_aud,max_aud,IF(T134&lt;0,min_aud,T134))</f>
        <v>1</v>
      </c>
      <c r="X134" s="4">
        <f aca="true" t="shared" si="17" ref="X134:X197">IF(U134&gt;max_p,max_p,IF(U134&lt;0,min_p,U134))</f>
        <v>0.005211953074858876</v>
      </c>
    </row>
    <row r="135" spans="19:24" ht="12.75">
      <c r="S135" s="2">
        <f t="shared" si="13"/>
        <v>0.9998361307077693</v>
      </c>
      <c r="T135" s="3">
        <f t="shared" si="14"/>
        <v>1</v>
      </c>
      <c r="U135" s="4">
        <f t="shared" si="15"/>
        <v>0.005185893309484582</v>
      </c>
      <c r="V135" s="2">
        <f t="shared" si="12"/>
        <v>0.9998361307077693</v>
      </c>
      <c r="W135" s="3">
        <f t="shared" si="16"/>
        <v>1</v>
      </c>
      <c r="X135" s="4">
        <f t="shared" si="17"/>
        <v>0.005185893309484582</v>
      </c>
    </row>
    <row r="136" spans="19:24" ht="12.75">
      <c r="S136" s="2">
        <f t="shared" si="13"/>
        <v>0.9998525149516779</v>
      </c>
      <c r="T136" s="3">
        <f t="shared" si="14"/>
        <v>1</v>
      </c>
      <c r="U136" s="4">
        <f t="shared" si="15"/>
        <v>0.0051599638429371585</v>
      </c>
      <c r="V136" s="2">
        <f t="shared" si="12"/>
        <v>0.9998525149516779</v>
      </c>
      <c r="W136" s="3">
        <f t="shared" si="16"/>
        <v>1</v>
      </c>
      <c r="X136" s="4">
        <f t="shared" si="17"/>
        <v>0.0051599638429371585</v>
      </c>
    </row>
    <row r="137" spans="19:24" ht="12.75">
      <c r="S137" s="2">
        <f t="shared" si="13"/>
        <v>0.9998672612813262</v>
      </c>
      <c r="T137" s="3">
        <f t="shared" si="14"/>
        <v>1</v>
      </c>
      <c r="U137" s="4">
        <f t="shared" si="15"/>
        <v>0.005134164023722473</v>
      </c>
      <c r="V137" s="2">
        <f t="shared" si="12"/>
        <v>0.9998672612813262</v>
      </c>
      <c r="W137" s="3">
        <f t="shared" si="16"/>
        <v>1</v>
      </c>
      <c r="X137" s="4">
        <f t="shared" si="17"/>
        <v>0.005134164023722473</v>
      </c>
    </row>
    <row r="138" spans="19:24" ht="12.75">
      <c r="S138" s="2">
        <f t="shared" si="13"/>
        <v>0.9998805333912368</v>
      </c>
      <c r="T138" s="3">
        <f t="shared" si="14"/>
        <v>1</v>
      </c>
      <c r="U138" s="4">
        <f t="shared" si="15"/>
        <v>0.005108493203603861</v>
      </c>
      <c r="V138" s="2">
        <f t="shared" si="12"/>
        <v>0.9998805333912368</v>
      </c>
      <c r="W138" s="3">
        <f t="shared" si="16"/>
        <v>1</v>
      </c>
      <c r="X138" s="4">
        <f t="shared" si="17"/>
        <v>0.005108493203603861</v>
      </c>
    </row>
    <row r="139" spans="19:24" ht="12.75">
      <c r="S139" s="2">
        <f t="shared" si="13"/>
        <v>0.9998924786248861</v>
      </c>
      <c r="T139" s="3">
        <f t="shared" si="14"/>
        <v>1</v>
      </c>
      <c r="U139" s="4">
        <f t="shared" si="15"/>
        <v>0.0050829507375858415</v>
      </c>
      <c r="V139" s="2">
        <f t="shared" si="12"/>
        <v>0.9998924786248861</v>
      </c>
      <c r="W139" s="3">
        <f t="shared" si="16"/>
        <v>1</v>
      </c>
      <c r="X139" s="4">
        <f t="shared" si="17"/>
        <v>0.0050829507375858415</v>
      </c>
    </row>
    <row r="140" spans="19:24" ht="12.75">
      <c r="S140" s="2">
        <f t="shared" si="13"/>
        <v>0.9999032296063128</v>
      </c>
      <c r="T140" s="3">
        <f t="shared" si="14"/>
        <v>1</v>
      </c>
      <c r="U140" s="4">
        <f t="shared" si="15"/>
        <v>0.005057535983897912</v>
      </c>
      <c r="V140" s="2">
        <f t="shared" si="12"/>
        <v>0.9999032296063128</v>
      </c>
      <c r="W140" s="3">
        <f t="shared" si="16"/>
        <v>1</v>
      </c>
      <c r="X140" s="4">
        <f t="shared" si="17"/>
        <v>0.005057535983897912</v>
      </c>
    </row>
    <row r="141" spans="19:24" ht="12.75">
      <c r="S141" s="2">
        <f t="shared" si="13"/>
        <v>0.9999129057092306</v>
      </c>
      <c r="T141" s="3">
        <f t="shared" si="14"/>
        <v>1</v>
      </c>
      <c r="U141" s="4">
        <f t="shared" si="15"/>
        <v>0.005032248303978423</v>
      </c>
      <c r="V141" s="2">
        <f t="shared" si="12"/>
        <v>0.9999129057092306</v>
      </c>
      <c r="W141" s="3">
        <f t="shared" si="16"/>
        <v>1</v>
      </c>
      <c r="X141" s="4">
        <f t="shared" si="17"/>
        <v>0.005032248303978423</v>
      </c>
    </row>
    <row r="142" spans="19:24" ht="12.75">
      <c r="S142" s="2">
        <f t="shared" si="13"/>
        <v>0.999921614379766</v>
      </c>
      <c r="T142" s="3">
        <f t="shared" si="14"/>
        <v>1</v>
      </c>
      <c r="U142" s="4">
        <f t="shared" si="15"/>
        <v>0.005007087062458531</v>
      </c>
      <c r="V142" s="2">
        <f t="shared" si="12"/>
        <v>0.999921614379766</v>
      </c>
      <c r="W142" s="3">
        <f t="shared" si="16"/>
        <v>1</v>
      </c>
      <c r="X142" s="4">
        <f t="shared" si="17"/>
        <v>0.005007087062458531</v>
      </c>
    </row>
    <row r="143" spans="19:24" ht="12.75">
      <c r="S143" s="2">
        <f t="shared" si="13"/>
        <v>0.9999294523273589</v>
      </c>
      <c r="T143" s="3">
        <f t="shared" si="14"/>
        <v>1</v>
      </c>
      <c r="U143" s="4">
        <f t="shared" si="15"/>
        <v>0.004982051627146238</v>
      </c>
      <c r="V143" s="2">
        <f t="shared" si="12"/>
        <v>0.9999294523273589</v>
      </c>
      <c r="W143" s="3">
        <f t="shared" si="16"/>
        <v>1</v>
      </c>
      <c r="X143" s="4">
        <f t="shared" si="17"/>
        <v>0.004982051627146238</v>
      </c>
    </row>
    <row r="144" spans="19:24" ht="12.75">
      <c r="S144" s="2">
        <f t="shared" si="13"/>
        <v>0.9999365065969256</v>
      </c>
      <c r="T144" s="3">
        <f t="shared" si="14"/>
        <v>1</v>
      </c>
      <c r="U144" s="4">
        <f t="shared" si="15"/>
        <v>0.004957141369010507</v>
      </c>
      <c r="V144" s="2">
        <f t="shared" si="12"/>
        <v>0.9999365065969256</v>
      </c>
      <c r="W144" s="3">
        <f t="shared" si="16"/>
        <v>1</v>
      </c>
      <c r="X144" s="4">
        <f t="shared" si="17"/>
        <v>0.004957141369010507</v>
      </c>
    </row>
    <row r="145" spans="19:24" ht="12.75">
      <c r="S145" s="2">
        <f t="shared" si="13"/>
        <v>0.9999428555340918</v>
      </c>
      <c r="T145" s="3">
        <f t="shared" si="14"/>
        <v>1</v>
      </c>
      <c r="U145" s="4">
        <f t="shared" si="15"/>
        <v>0.004932355662165455</v>
      </c>
      <c r="V145" s="2">
        <f t="shared" si="12"/>
        <v>0.9999428555340918</v>
      </c>
      <c r="W145" s="3">
        <f t="shared" si="16"/>
        <v>1</v>
      </c>
      <c r="X145" s="4">
        <f t="shared" si="17"/>
        <v>0.004932355662165455</v>
      </c>
    </row>
    <row r="146" spans="19:24" ht="12.75">
      <c r="S146" s="2">
        <f t="shared" si="13"/>
        <v>0.9999485696541336</v>
      </c>
      <c r="T146" s="3">
        <f t="shared" si="14"/>
        <v>1</v>
      </c>
      <c r="U146" s="4">
        <f t="shared" si="15"/>
        <v>0.004907693883854628</v>
      </c>
      <c r="V146" s="2">
        <f t="shared" si="12"/>
        <v>0.9999485696541336</v>
      </c>
      <c r="W146" s="3">
        <f t="shared" si="16"/>
        <v>1</v>
      </c>
      <c r="X146" s="4">
        <f t="shared" si="17"/>
        <v>0.004907693883854628</v>
      </c>
    </row>
    <row r="147" spans="19:24" ht="12.75">
      <c r="S147" s="2">
        <f t="shared" si="13"/>
        <v>0.9999537124242122</v>
      </c>
      <c r="T147" s="3">
        <f t="shared" si="14"/>
        <v>1</v>
      </c>
      <c r="U147" s="4">
        <f t="shared" si="15"/>
        <v>0.004883155414435355</v>
      </c>
      <c r="V147" s="2">
        <f t="shared" si="12"/>
        <v>0.9999537124242122</v>
      </c>
      <c r="W147" s="3">
        <f t="shared" si="16"/>
        <v>1</v>
      </c>
      <c r="X147" s="4">
        <f t="shared" si="17"/>
        <v>0.004883155414435355</v>
      </c>
    </row>
    <row r="148" spans="19:24" ht="12.75">
      <c r="S148" s="2">
        <f t="shared" si="13"/>
        <v>0.999958340967537</v>
      </c>
      <c r="T148" s="3">
        <f t="shared" si="14"/>
        <v>1</v>
      </c>
      <c r="U148" s="4">
        <f t="shared" si="15"/>
        <v>0.004858739637363179</v>
      </c>
      <c r="V148" s="2">
        <f t="shared" si="12"/>
        <v>0.999958340967537</v>
      </c>
      <c r="W148" s="3">
        <f t="shared" si="16"/>
        <v>1</v>
      </c>
      <c r="X148" s="4">
        <f t="shared" si="17"/>
        <v>0.004858739637363179</v>
      </c>
    </row>
    <row r="149" spans="19:24" ht="12.75">
      <c r="S149" s="2">
        <f t="shared" si="13"/>
        <v>0.9999625066972357</v>
      </c>
      <c r="T149" s="3">
        <f t="shared" si="14"/>
        <v>1</v>
      </c>
      <c r="U149" s="4">
        <f t="shared" si="15"/>
        <v>0.004834445939176363</v>
      </c>
      <c r="V149" s="2">
        <f t="shared" si="12"/>
        <v>0.9999625066972357</v>
      </c>
      <c r="W149" s="3">
        <f t="shared" si="16"/>
        <v>1</v>
      </c>
      <c r="X149" s="4">
        <f t="shared" si="17"/>
        <v>0.004834445939176363</v>
      </c>
    </row>
    <row r="150" spans="19:24" ht="12.75">
      <c r="S150" s="2">
        <f t="shared" si="13"/>
        <v>0.9999662558869374</v>
      </c>
      <c r="T150" s="3">
        <f t="shared" si="14"/>
        <v>1</v>
      </c>
      <c r="U150" s="4">
        <f t="shared" si="15"/>
        <v>0.004810273709480482</v>
      </c>
      <c r="V150" s="2">
        <f t="shared" si="12"/>
        <v>0.9999662558869374</v>
      </c>
      <c r="W150" s="3">
        <f t="shared" si="16"/>
        <v>1</v>
      </c>
      <c r="X150" s="4">
        <f t="shared" si="17"/>
        <v>0.004810273709480482</v>
      </c>
    </row>
    <row r="151" spans="19:24" ht="12.75">
      <c r="S151" s="2">
        <f t="shared" si="13"/>
        <v>0.9999696301843771</v>
      </c>
      <c r="T151" s="3">
        <f t="shared" si="14"/>
        <v>1</v>
      </c>
      <c r="U151" s="4">
        <f t="shared" si="15"/>
        <v>0.004786222340933079</v>
      </c>
      <c r="V151" s="2">
        <f t="shared" si="12"/>
        <v>0.9999696301843771</v>
      </c>
      <c r="W151" s="3">
        <f t="shared" si="16"/>
        <v>1</v>
      </c>
      <c r="X151" s="4">
        <f t="shared" si="17"/>
        <v>0.004786222340933079</v>
      </c>
    </row>
    <row r="152" spans="19:24" ht="12.75">
      <c r="S152" s="2">
        <f t="shared" si="13"/>
        <v>0.9999726670737068</v>
      </c>
      <c r="T152" s="3">
        <f t="shared" si="14"/>
        <v>1</v>
      </c>
      <c r="U152" s="4">
        <f t="shared" si="15"/>
        <v>0.004762291229228414</v>
      </c>
      <c r="V152" s="2">
        <f t="shared" si="12"/>
        <v>0.9999726670737068</v>
      </c>
      <c r="W152" s="3">
        <f t="shared" si="16"/>
        <v>1</v>
      </c>
      <c r="X152" s="4">
        <f t="shared" si="17"/>
        <v>0.004762291229228414</v>
      </c>
    </row>
    <row r="153" spans="19:24" ht="12.75">
      <c r="S153" s="2">
        <f t="shared" si="13"/>
        <v>0.9999754002916272</v>
      </c>
      <c r="T153" s="3">
        <f t="shared" si="14"/>
        <v>1</v>
      </c>
      <c r="U153" s="4">
        <f t="shared" si="15"/>
        <v>0.004738479773082272</v>
      </c>
      <c r="V153" s="2">
        <f t="shared" si="12"/>
        <v>0.9999754002916272</v>
      </c>
      <c r="W153" s="3">
        <f t="shared" si="16"/>
        <v>1</v>
      </c>
      <c r="X153" s="4">
        <f t="shared" si="17"/>
        <v>0.004738479773082272</v>
      </c>
    </row>
    <row r="154" spans="19:24" ht="12.75">
      <c r="S154" s="2">
        <f t="shared" si="13"/>
        <v>0.9999778602019499</v>
      </c>
      <c r="T154" s="3">
        <f t="shared" si="14"/>
        <v>1</v>
      </c>
      <c r="U154" s="4">
        <f t="shared" si="15"/>
        <v>0.00471478737421686</v>
      </c>
      <c r="V154" s="2">
        <f t="shared" si="12"/>
        <v>0.9999778602019499</v>
      </c>
      <c r="W154" s="3">
        <f t="shared" si="16"/>
        <v>1</v>
      </c>
      <c r="X154" s="4">
        <f t="shared" si="17"/>
        <v>0.00471478737421686</v>
      </c>
    </row>
    <row r="155" spans="19:24" ht="12.75">
      <c r="S155" s="2">
        <f t="shared" si="13"/>
        <v>0.9999800741327378</v>
      </c>
      <c r="T155" s="3">
        <f t="shared" si="14"/>
        <v>1</v>
      </c>
      <c r="U155" s="4">
        <f t="shared" si="15"/>
        <v>0.004691213437345776</v>
      </c>
      <c r="V155" s="2">
        <f t="shared" si="12"/>
        <v>0.9999800741327378</v>
      </c>
      <c r="W155" s="3">
        <f t="shared" si="16"/>
        <v>1</v>
      </c>
      <c r="X155" s="4">
        <f t="shared" si="17"/>
        <v>0.004691213437345776</v>
      </c>
    </row>
    <row r="156" spans="19:24" ht="12.75">
      <c r="S156" s="2">
        <f t="shared" si="13"/>
        <v>0.99998206667976</v>
      </c>
      <c r="T156" s="3">
        <f t="shared" si="14"/>
        <v>1</v>
      </c>
      <c r="U156" s="4">
        <f t="shared" si="15"/>
        <v>0.004667757370159047</v>
      </c>
      <c r="V156" s="2">
        <f t="shared" si="12"/>
        <v>0.99998206667976</v>
      </c>
      <c r="W156" s="3">
        <f t="shared" si="16"/>
        <v>1</v>
      </c>
      <c r="X156" s="4">
        <f t="shared" si="17"/>
        <v>0.004667757370159047</v>
      </c>
    </row>
    <row r="157" spans="19:24" ht="12.75">
      <c r="S157" s="2">
        <f t="shared" si="13"/>
        <v>0.9999838599796236</v>
      </c>
      <c r="T157" s="3">
        <f t="shared" si="14"/>
        <v>1</v>
      </c>
      <c r="U157" s="4">
        <f t="shared" si="15"/>
        <v>0.004644418583308252</v>
      </c>
      <c r="V157" s="2">
        <f t="shared" si="12"/>
        <v>0.9999838599796236</v>
      </c>
      <c r="W157" s="3">
        <f t="shared" si="16"/>
        <v>1</v>
      </c>
      <c r="X157" s="4">
        <f t="shared" si="17"/>
        <v>0.004644418583308252</v>
      </c>
    </row>
    <row r="158" spans="19:24" ht="12.75">
      <c r="S158" s="2">
        <f t="shared" si="13"/>
        <v>0.9999854739556112</v>
      </c>
      <c r="T158" s="3">
        <f t="shared" si="14"/>
        <v>1</v>
      </c>
      <c r="U158" s="4">
        <f t="shared" si="15"/>
        <v>0.004621196490391711</v>
      </c>
      <c r="V158" s="2">
        <f t="shared" si="12"/>
        <v>0.9999854739556112</v>
      </c>
      <c r="W158" s="3">
        <f t="shared" si="16"/>
        <v>1</v>
      </c>
      <c r="X158" s="4">
        <f t="shared" si="17"/>
        <v>0.004621196490391711</v>
      </c>
    </row>
    <row r="159" spans="19:24" ht="12.75">
      <c r="S159" s="2">
        <f t="shared" si="13"/>
        <v>0.9999869265389495</v>
      </c>
      <c r="T159" s="3">
        <f t="shared" si="14"/>
        <v>1</v>
      </c>
      <c r="U159" s="4">
        <f t="shared" si="15"/>
        <v>0.004598090507939753</v>
      </c>
      <c r="V159" s="2">
        <f t="shared" si="12"/>
        <v>0.9999869265389495</v>
      </c>
      <c r="W159" s="3">
        <f t="shared" si="16"/>
        <v>1</v>
      </c>
      <c r="X159" s="4">
        <f t="shared" si="17"/>
        <v>0.004598090507939753</v>
      </c>
    </row>
    <row r="160" spans="19:24" ht="12.75">
      <c r="S160" s="2">
        <f t="shared" si="13"/>
        <v>0.999988233867963</v>
      </c>
      <c r="T160" s="3">
        <f t="shared" si="14"/>
        <v>1</v>
      </c>
      <c r="U160" s="4">
        <f t="shared" si="15"/>
        <v>0.004575100055400054</v>
      </c>
      <c r="V160" s="2">
        <f t="shared" si="12"/>
        <v>0.999988233867963</v>
      </c>
      <c r="W160" s="3">
        <f t="shared" si="16"/>
        <v>1</v>
      </c>
      <c r="X160" s="4">
        <f t="shared" si="17"/>
        <v>0.004575100055400054</v>
      </c>
    </row>
    <row r="161" spans="19:24" ht="12.75">
      <c r="S161" s="2">
        <f t="shared" si="13"/>
        <v>0.9999894104673225</v>
      </c>
      <c r="T161" s="3">
        <f t="shared" si="14"/>
        <v>1</v>
      </c>
      <c r="U161" s="4">
        <f t="shared" si="15"/>
        <v>0.004552224555123054</v>
      </c>
      <c r="V161" s="2">
        <f t="shared" si="12"/>
        <v>0.9999894104673225</v>
      </c>
      <c r="W161" s="3">
        <f t="shared" si="16"/>
        <v>1</v>
      </c>
      <c r="X161" s="4">
        <f t="shared" si="17"/>
        <v>0.004552224555123054</v>
      </c>
    </row>
    <row r="162" spans="19:24" ht="12.75">
      <c r="S162" s="2">
        <f t="shared" si="13"/>
        <v>0.9999904694093764</v>
      </c>
      <c r="T162" s="3">
        <f t="shared" si="14"/>
        <v>1</v>
      </c>
      <c r="U162" s="4">
        <f t="shared" si="15"/>
        <v>0.004529463432347438</v>
      </c>
      <c r="V162" s="2">
        <f t="shared" si="12"/>
        <v>0.9999904694093764</v>
      </c>
      <c r="W162" s="3">
        <f t="shared" si="16"/>
        <v>1</v>
      </c>
      <c r="X162" s="4">
        <f t="shared" si="17"/>
        <v>0.004529463432347438</v>
      </c>
    </row>
    <row r="163" spans="19:24" ht="12.75">
      <c r="S163" s="2">
        <f t="shared" si="13"/>
        <v>0.9999914224593556</v>
      </c>
      <c r="T163" s="3">
        <f t="shared" si="14"/>
        <v>1</v>
      </c>
      <c r="U163" s="4">
        <f t="shared" si="15"/>
        <v>0.004506816115185701</v>
      </c>
      <c r="V163" s="2">
        <f t="shared" si="12"/>
        <v>0.9999914224593556</v>
      </c>
      <c r="W163" s="3">
        <f t="shared" si="16"/>
        <v>1</v>
      </c>
      <c r="X163" s="4">
        <f t="shared" si="17"/>
        <v>0.004506816115185701</v>
      </c>
    </row>
    <row r="164" spans="19:24" ht="12.75">
      <c r="S164" s="2">
        <f t="shared" si="13"/>
        <v>0.9999922802060626</v>
      </c>
      <c r="T164" s="3">
        <f t="shared" si="14"/>
        <v>1</v>
      </c>
      <c r="U164" s="4">
        <f t="shared" si="15"/>
        <v>0.0044842820346097725</v>
      </c>
      <c r="V164" s="2">
        <f t="shared" si="12"/>
        <v>0.9999922802060626</v>
      </c>
      <c r="W164" s="3">
        <f t="shared" si="16"/>
        <v>1</v>
      </c>
      <c r="X164" s="4">
        <f t="shared" si="17"/>
        <v>0.0044842820346097725</v>
      </c>
    </row>
    <row r="165" spans="19:24" ht="12.75">
      <c r="S165" s="2">
        <f t="shared" si="13"/>
        <v>0.9999930521794967</v>
      </c>
      <c r="T165" s="3">
        <f t="shared" si="14"/>
        <v>1</v>
      </c>
      <c r="U165" s="4">
        <f t="shared" si="15"/>
        <v>0.0044618606244367235</v>
      </c>
      <c r="V165" s="2">
        <f t="shared" si="12"/>
        <v>0.9999930521794967</v>
      </c>
      <c r="W165" s="3">
        <f t="shared" si="16"/>
        <v>1</v>
      </c>
      <c r="X165" s="4">
        <f t="shared" si="17"/>
        <v>0.0044618606244367235</v>
      </c>
    </row>
    <row r="166" spans="19:24" ht="12.75">
      <c r="S166" s="2">
        <f t="shared" si="13"/>
        <v>0.9999937469567198</v>
      </c>
      <c r="T166" s="3">
        <f t="shared" si="14"/>
        <v>1</v>
      </c>
      <c r="U166" s="4">
        <f t="shared" si="15"/>
        <v>0.00443955132131454</v>
      </c>
      <c r="V166" s="2">
        <f t="shared" si="12"/>
        <v>0.9999937469567198</v>
      </c>
      <c r="W166" s="3">
        <f t="shared" si="16"/>
        <v>1</v>
      </c>
      <c r="X166" s="4">
        <f t="shared" si="17"/>
        <v>0.00443955132131454</v>
      </c>
    </row>
    <row r="167" spans="19:24" ht="12.75">
      <c r="S167" s="2">
        <f t="shared" si="13"/>
        <v>0.9999943722571378</v>
      </c>
      <c r="T167" s="3">
        <f t="shared" si="14"/>
        <v>1</v>
      </c>
      <c r="U167" s="4">
        <f t="shared" si="15"/>
        <v>0.004417353564707968</v>
      </c>
      <c r="V167" s="2">
        <f t="shared" si="12"/>
        <v>0.9999943722571378</v>
      </c>
      <c r="W167" s="3">
        <f t="shared" si="16"/>
        <v>1</v>
      </c>
      <c r="X167" s="4">
        <f t="shared" si="17"/>
        <v>0.004417353564707968</v>
      </c>
    </row>
    <row r="168" spans="19:24" ht="12.75">
      <c r="S168" s="2">
        <f t="shared" si="13"/>
        <v>0.9999949350282569</v>
      </c>
      <c r="T168" s="3">
        <f t="shared" si="14"/>
        <v>1</v>
      </c>
      <c r="U168" s="4">
        <f t="shared" si="15"/>
        <v>0.0043952667968844275</v>
      </c>
      <c r="V168" s="2">
        <f t="shared" si="12"/>
        <v>0.9999949350282569</v>
      </c>
      <c r="W168" s="3">
        <f t="shared" si="16"/>
        <v>1</v>
      </c>
      <c r="X168" s="4">
        <f t="shared" si="17"/>
        <v>0.0043952667968844275</v>
      </c>
    </row>
    <row r="169" spans="19:24" ht="12.75">
      <c r="S169" s="2">
        <f t="shared" si="13"/>
        <v>0.9999954415228658</v>
      </c>
      <c r="T169" s="3">
        <f t="shared" si="14"/>
        <v>1</v>
      </c>
      <c r="U169" s="4">
        <f t="shared" si="15"/>
        <v>0.004373290462900005</v>
      </c>
      <c r="V169" s="2">
        <f t="shared" si="12"/>
        <v>0.9999954415228658</v>
      </c>
      <c r="W169" s="3">
        <f t="shared" si="16"/>
        <v>1</v>
      </c>
      <c r="X169" s="4">
        <f t="shared" si="17"/>
        <v>0.004373290462900005</v>
      </c>
    </row>
    <row r="170" spans="19:24" ht="12.75">
      <c r="S170" s="2">
        <f t="shared" si="13"/>
        <v>0.9999958973685013</v>
      </c>
      <c r="T170" s="3">
        <f t="shared" si="14"/>
        <v>1</v>
      </c>
      <c r="U170" s="4">
        <f t="shared" si="15"/>
        <v>0.004351424010585505</v>
      </c>
      <c r="V170" s="2">
        <f t="shared" si="12"/>
        <v>0.9999958973685013</v>
      </c>
      <c r="W170" s="3">
        <f t="shared" si="16"/>
        <v>1</v>
      </c>
      <c r="X170" s="4">
        <f t="shared" si="17"/>
        <v>0.004351424010585505</v>
      </c>
    </row>
    <row r="171" spans="19:24" ht="12.75">
      <c r="S171" s="2">
        <f t="shared" si="13"/>
        <v>0.9999963076299679</v>
      </c>
      <c r="T171" s="3">
        <f t="shared" si="14"/>
        <v>1</v>
      </c>
      <c r="U171" s="4">
        <f t="shared" si="15"/>
        <v>0.004329666890532578</v>
      </c>
      <c r="V171" s="2">
        <f t="shared" si="12"/>
        <v>0.9999963076299679</v>
      </c>
      <c r="W171" s="3">
        <f t="shared" si="16"/>
        <v>1</v>
      </c>
      <c r="X171" s="4">
        <f t="shared" si="17"/>
        <v>0.004329666890532578</v>
      </c>
    </row>
    <row r="172" spans="19:24" ht="12.75">
      <c r="S172" s="2">
        <f t="shared" si="13"/>
        <v>0.9999966768656078</v>
      </c>
      <c r="T172" s="3">
        <f t="shared" si="14"/>
        <v>1</v>
      </c>
      <c r="U172" s="4">
        <f t="shared" si="15"/>
        <v>0.004308018556079915</v>
      </c>
      <c r="V172" s="2">
        <f t="shared" si="12"/>
        <v>0.9999966768656078</v>
      </c>
      <c r="W172" s="3">
        <f t="shared" si="16"/>
        <v>1</v>
      </c>
      <c r="X172" s="4">
        <f t="shared" si="17"/>
        <v>0.004308018556079915</v>
      </c>
    </row>
    <row r="173" spans="19:24" ht="12.75">
      <c r="S173" s="2">
        <f t="shared" si="13"/>
        <v>0.9999970091779427</v>
      </c>
      <c r="T173" s="3">
        <f t="shared" si="14"/>
        <v>1</v>
      </c>
      <c r="U173" s="4">
        <f t="shared" si="15"/>
        <v>0.004286478463299516</v>
      </c>
      <c r="V173" s="2">
        <f t="shared" si="12"/>
        <v>0.9999970091779427</v>
      </c>
      <c r="W173" s="3">
        <f t="shared" si="16"/>
        <v>1</v>
      </c>
      <c r="X173" s="4">
        <f t="shared" si="17"/>
        <v>0.004286478463299516</v>
      </c>
    </row>
    <row r="174" spans="19:24" ht="12.75">
      <c r="S174" s="2">
        <f t="shared" si="13"/>
        <v>0.9999973082592539</v>
      </c>
      <c r="T174" s="3">
        <f t="shared" si="14"/>
        <v>1</v>
      </c>
      <c r="U174" s="4">
        <f t="shared" si="15"/>
        <v>0.004265046070983018</v>
      </c>
      <c r="V174" s="2">
        <f t="shared" si="12"/>
        <v>0.9999973082592539</v>
      </c>
      <c r="W174" s="3">
        <f t="shared" si="16"/>
        <v>1</v>
      </c>
      <c r="X174" s="4">
        <f t="shared" si="17"/>
        <v>0.004265046070983018</v>
      </c>
    </row>
    <row r="175" spans="19:24" ht="12.75">
      <c r="S175" s="2">
        <f t="shared" si="13"/>
        <v>0.999997577432604</v>
      </c>
      <c r="T175" s="3">
        <f t="shared" si="14"/>
        <v>1</v>
      </c>
      <c r="U175" s="4">
        <f t="shared" si="15"/>
        <v>0.004243720840628103</v>
      </c>
      <c r="V175" s="2">
        <f t="shared" si="12"/>
        <v>0.999997577432604</v>
      </c>
      <c r="W175" s="3">
        <f t="shared" si="16"/>
        <v>1</v>
      </c>
      <c r="X175" s="4">
        <f t="shared" si="17"/>
        <v>0.004243720840628103</v>
      </c>
    </row>
    <row r="176" spans="19:24" ht="12.75">
      <c r="S176" s="2">
        <f t="shared" si="13"/>
        <v>0.9999978196887567</v>
      </c>
      <c r="T176" s="3">
        <f t="shared" si="14"/>
        <v>1</v>
      </c>
      <c r="U176" s="4">
        <f t="shared" si="15"/>
        <v>0.0042225022364249624</v>
      </c>
      <c r="V176" s="2">
        <f t="shared" si="12"/>
        <v>0.9999978196887567</v>
      </c>
      <c r="W176" s="3">
        <f t="shared" si="16"/>
        <v>1</v>
      </c>
      <c r="X176" s="4">
        <f t="shared" si="17"/>
        <v>0.0042225022364249624</v>
      </c>
    </row>
    <row r="177" spans="19:24" ht="12.75">
      <c r="S177" s="2">
        <f t="shared" si="13"/>
        <v>0.9999980377194057</v>
      </c>
      <c r="T177" s="3">
        <f t="shared" si="14"/>
        <v>1</v>
      </c>
      <c r="U177" s="4">
        <f t="shared" si="15"/>
        <v>0.004201389725242838</v>
      </c>
      <c r="V177" s="2">
        <f t="shared" si="12"/>
        <v>0.9999980377194057</v>
      </c>
      <c r="W177" s="3">
        <f t="shared" si="16"/>
        <v>1</v>
      </c>
      <c r="X177" s="4">
        <f t="shared" si="17"/>
        <v>0.004201389725242838</v>
      </c>
    </row>
    <row r="178" spans="19:24" ht="12.75">
      <c r="S178" s="2">
        <f t="shared" si="13"/>
        <v>0.99999823394708</v>
      </c>
      <c r="T178" s="3">
        <f t="shared" si="14"/>
        <v>1</v>
      </c>
      <c r="U178" s="4">
        <f t="shared" si="15"/>
        <v>0.004180382776616623</v>
      </c>
      <c r="V178" s="2">
        <f t="shared" si="12"/>
        <v>0.99999823394708</v>
      </c>
      <c r="W178" s="3">
        <f t="shared" si="16"/>
        <v>1</v>
      </c>
      <c r="X178" s="4">
        <f t="shared" si="17"/>
        <v>0.004180382776616623</v>
      </c>
    </row>
    <row r="179" spans="19:24" ht="12.75">
      <c r="S179" s="2">
        <f t="shared" si="13"/>
        <v>0.9999984105520601</v>
      </c>
      <c r="T179" s="3">
        <f t="shared" si="14"/>
        <v>1</v>
      </c>
      <c r="U179" s="4">
        <f t="shared" si="15"/>
        <v>0.00415948086273354</v>
      </c>
      <c r="V179" s="2">
        <f t="shared" si="12"/>
        <v>0.9999984105520601</v>
      </c>
      <c r="W179" s="3">
        <f t="shared" si="16"/>
        <v>1</v>
      </c>
      <c r="X179" s="4">
        <f t="shared" si="17"/>
        <v>0.00415948086273354</v>
      </c>
    </row>
    <row r="180" spans="19:24" ht="12.75">
      <c r="S180" s="2">
        <f t="shared" si="13"/>
        <v>0.9999985694966014</v>
      </c>
      <c r="T180" s="3">
        <f t="shared" si="14"/>
        <v>1</v>
      </c>
      <c r="U180" s="4">
        <f t="shared" si="15"/>
        <v>0.004138683458419872</v>
      </c>
      <c r="V180" s="2">
        <f t="shared" si="12"/>
        <v>0.9999985694966014</v>
      </c>
      <c r="W180" s="3">
        <f t="shared" si="16"/>
        <v>1</v>
      </c>
      <c r="X180" s="4">
        <f t="shared" si="17"/>
        <v>0.004138683458419872</v>
      </c>
    </row>
    <row r="181" spans="19:24" ht="12.75">
      <c r="S181" s="2">
        <f t="shared" si="13"/>
        <v>0.9999987125467366</v>
      </c>
      <c r="T181" s="3">
        <f t="shared" si="14"/>
        <v>1</v>
      </c>
      <c r="U181" s="4">
        <f t="shared" si="15"/>
        <v>0.004117990041127772</v>
      </c>
      <c r="V181" s="2">
        <f t="shared" si="12"/>
        <v>0.9999987125467366</v>
      </c>
      <c r="W181" s="3">
        <f t="shared" si="16"/>
        <v>1</v>
      </c>
      <c r="X181" s="4">
        <f t="shared" si="17"/>
        <v>0.004117990041127772</v>
      </c>
    </row>
    <row r="182" spans="19:24" ht="12.75">
      <c r="S182" s="2">
        <f t="shared" si="13"/>
        <v>0.9999988412918972</v>
      </c>
      <c r="T182" s="3">
        <f t="shared" si="14"/>
        <v>1</v>
      </c>
      <c r="U182" s="4">
        <f t="shared" si="15"/>
        <v>0.004097400090922134</v>
      </c>
      <c r="V182" s="2">
        <f t="shared" si="12"/>
        <v>0.9999988412918972</v>
      </c>
      <c r="W182" s="3">
        <f t="shared" si="16"/>
        <v>1</v>
      </c>
      <c r="X182" s="4">
        <f t="shared" si="17"/>
        <v>0.004097400090922134</v>
      </c>
    </row>
    <row r="183" spans="19:24" ht="12.75">
      <c r="S183" s="2">
        <f t="shared" si="13"/>
        <v>0.9999989571625733</v>
      </c>
      <c r="T183" s="3">
        <f t="shared" si="14"/>
        <v>1</v>
      </c>
      <c r="U183" s="4">
        <f t="shared" si="15"/>
        <v>0.004076913090467523</v>
      </c>
      <c r="V183" s="2">
        <f t="shared" si="12"/>
        <v>0.9999989571625733</v>
      </c>
      <c r="W183" s="3">
        <f t="shared" si="16"/>
        <v>1</v>
      </c>
      <c r="X183" s="4">
        <f t="shared" si="17"/>
        <v>0.004076913090467523</v>
      </c>
    </row>
    <row r="184" spans="19:24" ht="12.75">
      <c r="S184" s="2">
        <f t="shared" si="13"/>
        <v>0.9999990614462072</v>
      </c>
      <c r="T184" s="3">
        <f t="shared" si="14"/>
        <v>1</v>
      </c>
      <c r="U184" s="4">
        <f t="shared" si="15"/>
        <v>0.004056528525015185</v>
      </c>
      <c r="V184" s="2">
        <f t="shared" si="12"/>
        <v>0.9999990614462072</v>
      </c>
      <c r="W184" s="3">
        <f t="shared" si="16"/>
        <v>1</v>
      </c>
      <c r="X184" s="4">
        <f t="shared" si="17"/>
        <v>0.004056528525015185</v>
      </c>
    </row>
    <row r="185" spans="19:24" ht="12.75">
      <c r="S185" s="2">
        <f t="shared" si="13"/>
        <v>0.9999991553014984</v>
      </c>
      <c r="T185" s="3">
        <f t="shared" si="14"/>
        <v>1</v>
      </c>
      <c r="U185" s="4">
        <f t="shared" si="15"/>
        <v>0.004036245882390109</v>
      </c>
      <c r="V185" s="2">
        <f t="shared" si="12"/>
        <v>0.9999991553014984</v>
      </c>
      <c r="W185" s="3">
        <f t="shared" si="16"/>
        <v>1</v>
      </c>
      <c r="X185" s="4">
        <f t="shared" si="17"/>
        <v>0.004036245882390109</v>
      </c>
    </row>
    <row r="186" spans="19:24" ht="12.75">
      <c r="S186" s="2">
        <f t="shared" si="13"/>
        <v>0.9999992397712772</v>
      </c>
      <c r="T186" s="3">
        <f t="shared" si="14"/>
        <v>1</v>
      </c>
      <c r="U186" s="4">
        <f t="shared" si="15"/>
        <v>0.004016064652978158</v>
      </c>
      <c r="V186" s="2">
        <f t="shared" si="12"/>
        <v>0.9999992397712772</v>
      </c>
      <c r="W186" s="3">
        <f t="shared" si="16"/>
        <v>1</v>
      </c>
      <c r="X186" s="4">
        <f t="shared" si="17"/>
        <v>0.004016064652978158</v>
      </c>
    </row>
    <row r="187" spans="19:24" ht="12.75">
      <c r="S187" s="2">
        <f t="shared" si="13"/>
        <v>0.9999993157940917</v>
      </c>
      <c r="T187" s="3">
        <f t="shared" si="14"/>
        <v>1</v>
      </c>
      <c r="U187" s="4">
        <f t="shared" si="15"/>
        <v>0.003995984329713267</v>
      </c>
      <c r="V187" s="2">
        <f t="shared" si="12"/>
        <v>0.9999993157940917</v>
      </c>
      <c r="W187" s="3">
        <f t="shared" si="16"/>
        <v>1</v>
      </c>
      <c r="X187" s="4">
        <f t="shared" si="17"/>
        <v>0.003995984329713267</v>
      </c>
    </row>
    <row r="188" spans="19:24" ht="12.75">
      <c r="S188" s="2">
        <f t="shared" si="13"/>
        <v>0.9999993842146357</v>
      </c>
      <c r="T188" s="3">
        <f t="shared" si="14"/>
        <v>1</v>
      </c>
      <c r="U188" s="4">
        <f t="shared" si="15"/>
        <v>0.003976004408064701</v>
      </c>
      <c r="V188" s="2">
        <f t="shared" si="12"/>
        <v>0.9999993842146357</v>
      </c>
      <c r="W188" s="3">
        <f t="shared" si="16"/>
        <v>1</v>
      </c>
      <c r="X188" s="4">
        <f t="shared" si="17"/>
        <v>0.003976004408064701</v>
      </c>
    </row>
    <row r="189" spans="19:24" ht="12.75">
      <c r="S189" s="2">
        <f t="shared" si="13"/>
        <v>0.9999994457931343</v>
      </c>
      <c r="T189" s="3">
        <f t="shared" si="14"/>
        <v>1</v>
      </c>
      <c r="U189" s="4">
        <f t="shared" si="15"/>
        <v>0.0039561243860243775</v>
      </c>
      <c r="V189" s="2">
        <f t="shared" si="12"/>
        <v>0.9999994457931343</v>
      </c>
      <c r="W189" s="3">
        <f t="shared" si="16"/>
        <v>1</v>
      </c>
      <c r="X189" s="4">
        <f t="shared" si="17"/>
        <v>0.0039561243860243775</v>
      </c>
    </row>
    <row r="190" spans="19:24" ht="12.75">
      <c r="S190" s="2">
        <f t="shared" si="13"/>
        <v>0.9999995012137901</v>
      </c>
      <c r="T190" s="3">
        <f t="shared" si="14"/>
        <v>1</v>
      </c>
      <c r="U190" s="4">
        <f t="shared" si="15"/>
        <v>0.003936343764094256</v>
      </c>
      <c r="V190" s="2">
        <f t="shared" si="12"/>
        <v>0.9999995012137901</v>
      </c>
      <c r="W190" s="3">
        <f t="shared" si="16"/>
        <v>1</v>
      </c>
      <c r="X190" s="4">
        <f t="shared" si="17"/>
        <v>0.003936343764094256</v>
      </c>
    </row>
    <row r="191" spans="19:24" ht="12.75">
      <c r="S191" s="2">
        <f t="shared" si="13"/>
        <v>0.9999995510923863</v>
      </c>
      <c r="T191" s="3">
        <f t="shared" si="14"/>
        <v>1</v>
      </c>
      <c r="U191" s="4">
        <f t="shared" si="15"/>
        <v>0.003916662045273784</v>
      </c>
      <c r="V191" s="2">
        <f t="shared" si="12"/>
        <v>0.9999995510923863</v>
      </c>
      <c r="W191" s="3">
        <f t="shared" si="16"/>
        <v>1</v>
      </c>
      <c r="X191" s="4">
        <f t="shared" si="17"/>
        <v>0.003916662045273784</v>
      </c>
    </row>
    <row r="192" spans="19:24" ht="12.75">
      <c r="S192" s="2">
        <f t="shared" si="13"/>
        <v>0.9999995959831275</v>
      </c>
      <c r="T192" s="3">
        <f t="shared" si="14"/>
        <v>1</v>
      </c>
      <c r="U192" s="4">
        <f t="shared" si="15"/>
        <v>0.0038970787350474153</v>
      </c>
      <c r="V192" s="2">
        <f t="shared" si="12"/>
        <v>0.9999995959831275</v>
      </c>
      <c r="W192" s="3">
        <f t="shared" si="16"/>
        <v>1</v>
      </c>
      <c r="X192" s="4">
        <f t="shared" si="17"/>
        <v>0.0038970787350474153</v>
      </c>
    </row>
    <row r="193" spans="19:24" ht="12.75">
      <c r="S193" s="2">
        <f t="shared" si="13"/>
        <v>0.9999996363847984</v>
      </c>
      <c r="T193" s="3">
        <f t="shared" si="14"/>
        <v>1</v>
      </c>
      <c r="U193" s="4">
        <f t="shared" si="15"/>
        <v>0.0038775933413721783</v>
      </c>
      <c r="V193" s="2">
        <f t="shared" si="12"/>
        <v>0.9999996363847984</v>
      </c>
      <c r="W193" s="3">
        <f t="shared" si="16"/>
        <v>1</v>
      </c>
      <c r="X193" s="4">
        <f t="shared" si="17"/>
        <v>0.0038775933413721783</v>
      </c>
    </row>
    <row r="194" spans="19:24" ht="12.75">
      <c r="S194" s="2">
        <f t="shared" si="13"/>
        <v>0.9999996727463053</v>
      </c>
      <c r="T194" s="3">
        <f t="shared" si="14"/>
        <v>1</v>
      </c>
      <c r="U194" s="4">
        <f t="shared" si="15"/>
        <v>0.0038582053746653174</v>
      </c>
      <c r="V194" s="2">
        <f t="shared" si="12"/>
        <v>0.9999996727463053</v>
      </c>
      <c r="W194" s="3">
        <f t="shared" si="16"/>
        <v>1</v>
      </c>
      <c r="X194" s="4">
        <f t="shared" si="17"/>
        <v>0.0038582053746653174</v>
      </c>
    </row>
    <row r="195" spans="19:24" ht="12.75">
      <c r="S195" s="2">
        <f t="shared" si="13"/>
        <v>0.9999997054716641</v>
      </c>
      <c r="T195" s="3">
        <f t="shared" si="14"/>
        <v>1</v>
      </c>
      <c r="U195" s="4">
        <f t="shared" si="15"/>
        <v>0.0038389143477919906</v>
      </c>
      <c r="V195" s="2">
        <f t="shared" si="12"/>
        <v>0.9999997054716641</v>
      </c>
      <c r="W195" s="3">
        <f t="shared" si="16"/>
        <v>1</v>
      </c>
      <c r="X195" s="4">
        <f t="shared" si="17"/>
        <v>0.0038389143477919906</v>
      </c>
    </row>
    <row r="196" spans="19:24" ht="12.75">
      <c r="S196" s="2">
        <f t="shared" si="13"/>
        <v>0.999999734924489</v>
      </c>
      <c r="T196" s="3">
        <f t="shared" si="14"/>
        <v>1</v>
      </c>
      <c r="U196" s="4">
        <f t="shared" si="15"/>
        <v>0.0038197197760530305</v>
      </c>
      <c r="V196" s="2">
        <f t="shared" si="12"/>
        <v>0.999999734924489</v>
      </c>
      <c r="W196" s="3">
        <f t="shared" si="16"/>
        <v>1</v>
      </c>
      <c r="X196" s="4">
        <f t="shared" si="17"/>
        <v>0.0038197197760530305</v>
      </c>
    </row>
    <row r="197" spans="19:24" ht="12.75">
      <c r="S197" s="2">
        <f t="shared" si="13"/>
        <v>0.9999997614320331</v>
      </c>
      <c r="T197" s="3">
        <f t="shared" si="14"/>
        <v>1</v>
      </c>
      <c r="U197" s="4">
        <f t="shared" si="15"/>
        <v>0.0038006211771727653</v>
      </c>
      <c r="V197" s="2">
        <f aca="true" t="shared" si="18" ref="V197:V260">IF(S197&gt;max_ud,max_ud,IF(S197&lt;0,min_ud,S197))</f>
        <v>0.9999997614320331</v>
      </c>
      <c r="W197" s="3">
        <f t="shared" si="16"/>
        <v>1</v>
      </c>
      <c r="X197" s="4">
        <f t="shared" si="17"/>
        <v>0.0038006211771727653</v>
      </c>
    </row>
    <row r="198" spans="19:24" ht="12.75">
      <c r="S198" s="2">
        <f aca="true" t="shared" si="19" ref="S198:S261">V197+V197*ongewenst_gedrag_rate*(1-V197/W197)-V197*X197*ongewenst_gedrag_extinctie</f>
        <v>0.999999785288824</v>
      </c>
      <c r="T198" s="3">
        <f aca="true" t="shared" si="20" ref="T198:T261">W197-W197*straf_k_extinctie+W197*X197*straf_k_increase</f>
        <v>1</v>
      </c>
      <c r="U198" s="4">
        <f aca="true" t="shared" si="21" ref="U198:U261">X197-X197*straf_extinctie+X197*V197*straf_rate</f>
        <v>0.0037816180712869013</v>
      </c>
      <c r="V198" s="2">
        <f t="shared" si="18"/>
        <v>0.999999785288824</v>
      </c>
      <c r="W198" s="3">
        <f aca="true" t="shared" si="22" ref="W198:W261">IF(T198&gt;max_aud,max_aud,IF(T198&lt;0,min_aud,T198))</f>
        <v>1</v>
      </c>
      <c r="X198" s="4">
        <f aca="true" t="shared" si="23" ref="X198:X261">IF(U198&gt;max_p,max_p,IF(U198&lt;0,min_p,U198))</f>
        <v>0.0037816180712869013</v>
      </c>
    </row>
    <row r="199" spans="19:24" ht="12.75">
      <c r="S199" s="2">
        <f t="shared" si="19"/>
        <v>0.999999806759937</v>
      </c>
      <c r="T199" s="3">
        <f t="shared" si="20"/>
        <v>1</v>
      </c>
      <c r="U199" s="4">
        <f t="shared" si="21"/>
        <v>0.003762709980930467</v>
      </c>
      <c r="V199" s="2">
        <f t="shared" si="18"/>
        <v>0.999999806759937</v>
      </c>
      <c r="W199" s="3">
        <f t="shared" si="22"/>
        <v>1</v>
      </c>
      <c r="X199" s="4">
        <f t="shared" si="23"/>
        <v>0.003762709980930467</v>
      </c>
    </row>
    <row r="200" spans="19:24" ht="12.75">
      <c r="S200" s="2">
        <f t="shared" si="19"/>
        <v>0.9999998260839396</v>
      </c>
      <c r="T200" s="3">
        <f t="shared" si="20"/>
        <v>1</v>
      </c>
      <c r="U200" s="4">
        <f t="shared" si="21"/>
        <v>0.0037438964310258145</v>
      </c>
      <c r="V200" s="2">
        <f t="shared" si="18"/>
        <v>0.9999998260839396</v>
      </c>
      <c r="W200" s="3">
        <f t="shared" si="22"/>
        <v>1</v>
      </c>
      <c r="X200" s="4">
        <f t="shared" si="23"/>
        <v>0.0037438964310258145</v>
      </c>
    </row>
    <row r="201" spans="19:24" ht="12.75">
      <c r="S201" s="2">
        <f t="shared" si="19"/>
        <v>0.9999998434755426</v>
      </c>
      <c r="T201" s="3">
        <f t="shared" si="20"/>
        <v>1</v>
      </c>
      <c r="U201" s="4">
        <f t="shared" si="21"/>
        <v>0.0037251769488706853</v>
      </c>
      <c r="V201" s="2">
        <f t="shared" si="18"/>
        <v>0.9999998434755426</v>
      </c>
      <c r="W201" s="3">
        <f t="shared" si="22"/>
        <v>1</v>
      </c>
      <c r="X201" s="4">
        <f t="shared" si="23"/>
        <v>0.0037251769488706853</v>
      </c>
    </row>
    <row r="202" spans="19:24" ht="12.75">
      <c r="S202" s="2">
        <f t="shared" si="19"/>
        <v>0.999999859127986</v>
      </c>
      <c r="T202" s="3">
        <f t="shared" si="20"/>
        <v>1</v>
      </c>
      <c r="U202" s="4">
        <f t="shared" si="21"/>
        <v>0.003706551064126332</v>
      </c>
      <c r="V202" s="2">
        <f t="shared" si="18"/>
        <v>0.999999859127986</v>
      </c>
      <c r="W202" s="3">
        <f t="shared" si="22"/>
        <v>1</v>
      </c>
      <c r="X202" s="4">
        <f t="shared" si="23"/>
        <v>0.003706551064126332</v>
      </c>
    </row>
    <row r="203" spans="19:24" ht="12.75">
      <c r="S203" s="2">
        <f t="shared" si="19"/>
        <v>0.9999998732151854</v>
      </c>
      <c r="T203" s="3">
        <f t="shared" si="20"/>
        <v>1</v>
      </c>
      <c r="U203" s="4">
        <f t="shared" si="21"/>
        <v>0.0036880183088057006</v>
      </c>
      <c r="V203" s="2">
        <f t="shared" si="18"/>
        <v>0.9999998732151854</v>
      </c>
      <c r="W203" s="3">
        <f t="shared" si="22"/>
        <v>1</v>
      </c>
      <c r="X203" s="4">
        <f t="shared" si="23"/>
        <v>0.0036880183088057006</v>
      </c>
    </row>
    <row r="204" spans="19:24" ht="12.75">
      <c r="S204" s="2">
        <f t="shared" si="19"/>
        <v>0.9999998858936652</v>
      </c>
      <c r="T204" s="3">
        <f t="shared" si="20"/>
        <v>1</v>
      </c>
      <c r="U204" s="4">
        <f t="shared" si="21"/>
        <v>0.003669578217261672</v>
      </c>
      <c r="V204" s="2">
        <f t="shared" si="18"/>
        <v>0.9999998858936652</v>
      </c>
      <c r="W204" s="3">
        <f t="shared" si="22"/>
        <v>1</v>
      </c>
      <c r="X204" s="4">
        <f t="shared" si="23"/>
        <v>0.003669578217261672</v>
      </c>
    </row>
    <row r="205" spans="19:24" ht="12.75">
      <c r="S205" s="2">
        <f t="shared" si="19"/>
        <v>0.9999998973042974</v>
      </c>
      <c r="T205" s="3">
        <f t="shared" si="20"/>
        <v>1</v>
      </c>
      <c r="U205" s="4">
        <f t="shared" si="21"/>
        <v>0.0036512303261753637</v>
      </c>
      <c r="V205" s="2">
        <f t="shared" si="18"/>
        <v>0.9999998973042974</v>
      </c>
      <c r="W205" s="3">
        <f t="shared" si="22"/>
        <v>1</v>
      </c>
      <c r="X205" s="4">
        <f t="shared" si="23"/>
        <v>0.0036512303261753637</v>
      </c>
    </row>
    <row r="206" spans="19:24" ht="12.75">
      <c r="S206" s="2">
        <f t="shared" si="19"/>
        <v>0.9999999075738666</v>
      </c>
      <c r="T206" s="3">
        <f t="shared" si="20"/>
        <v>1</v>
      </c>
      <c r="U206" s="4">
        <f t="shared" si="21"/>
        <v>0.003632974174544487</v>
      </c>
      <c r="V206" s="2">
        <f t="shared" si="18"/>
        <v>0.9999999075738666</v>
      </c>
      <c r="W206" s="3">
        <f t="shared" si="22"/>
        <v>1</v>
      </c>
      <c r="X206" s="4">
        <f t="shared" si="23"/>
        <v>0.003632974174544487</v>
      </c>
    </row>
    <row r="207" spans="19:24" ht="12.75">
      <c r="S207" s="2">
        <f t="shared" si="19"/>
        <v>0.999999916816479</v>
      </c>
      <c r="T207" s="3">
        <f t="shared" si="20"/>
        <v>1</v>
      </c>
      <c r="U207" s="4">
        <f t="shared" si="21"/>
        <v>0.003614809303671765</v>
      </c>
      <c r="V207" s="2">
        <f t="shared" si="18"/>
        <v>0.999999916816479</v>
      </c>
      <c r="W207" s="3">
        <f t="shared" si="22"/>
        <v>1</v>
      </c>
      <c r="X207" s="4">
        <f t="shared" si="23"/>
        <v>0.003614809303671765</v>
      </c>
    </row>
    <row r="208" spans="19:24" ht="12.75">
      <c r="S208" s="2">
        <f t="shared" si="19"/>
        <v>0.9999999251348305</v>
      </c>
      <c r="T208" s="3">
        <f t="shared" si="20"/>
        <v>1</v>
      </c>
      <c r="U208" s="4">
        <f t="shared" si="21"/>
        <v>0.003596735257153406</v>
      </c>
      <c r="V208" s="2">
        <f t="shared" si="18"/>
        <v>0.9999999251348305</v>
      </c>
      <c r="W208" s="3">
        <f t="shared" si="22"/>
        <v>1</v>
      </c>
      <c r="X208" s="4">
        <f t="shared" si="23"/>
        <v>0.003596735257153406</v>
      </c>
    </row>
    <row r="209" spans="19:24" ht="12.75">
      <c r="S209" s="2">
        <f t="shared" si="19"/>
        <v>0.9999999326213469</v>
      </c>
      <c r="T209" s="3">
        <f t="shared" si="20"/>
        <v>1</v>
      </c>
      <c r="U209" s="4">
        <f t="shared" si="21"/>
        <v>0.003578751580867639</v>
      </c>
      <c r="V209" s="2">
        <f t="shared" si="18"/>
        <v>0.9999999326213469</v>
      </c>
      <c r="W209" s="3">
        <f t="shared" si="22"/>
        <v>1</v>
      </c>
      <c r="X209" s="4">
        <f t="shared" si="23"/>
        <v>0.003578751580867639</v>
      </c>
    </row>
    <row r="210" spans="19:24" ht="12.75">
      <c r="S210" s="2">
        <f t="shared" si="19"/>
        <v>0.9999999393592117</v>
      </c>
      <c r="T210" s="3">
        <f t="shared" si="20"/>
        <v>1</v>
      </c>
      <c r="U210" s="4">
        <f t="shared" si="21"/>
        <v>0.0035608578229633005</v>
      </c>
      <c r="V210" s="2">
        <f t="shared" si="18"/>
        <v>0.9999999393592117</v>
      </c>
      <c r="W210" s="3">
        <f t="shared" si="22"/>
        <v>1</v>
      </c>
      <c r="X210" s="4">
        <f t="shared" si="23"/>
        <v>0.0035608578229633005</v>
      </c>
    </row>
    <row r="211" spans="19:24" ht="12.75">
      <c r="S211" s="2">
        <f t="shared" si="19"/>
        <v>0.9999999454232902</v>
      </c>
      <c r="T211" s="3">
        <f t="shared" si="20"/>
        <v>1</v>
      </c>
      <c r="U211" s="4">
        <f t="shared" si="21"/>
        <v>0.003543053533848484</v>
      </c>
      <c r="V211" s="2">
        <f t="shared" si="18"/>
        <v>0.9999999454232902</v>
      </c>
      <c r="W211" s="3">
        <f t="shared" si="22"/>
        <v>1</v>
      </c>
      <c r="X211" s="4">
        <f t="shared" si="23"/>
        <v>0.003543053533848484</v>
      </c>
    </row>
    <row r="212" spans="19:24" ht="12.75">
      <c r="S212" s="2">
        <f t="shared" si="19"/>
        <v>0.9999999508809608</v>
      </c>
      <c r="T212" s="3">
        <f t="shared" si="20"/>
        <v>1</v>
      </c>
      <c r="U212" s="4">
        <f t="shared" si="21"/>
        <v>0.0035253382661792417</v>
      </c>
      <c r="V212" s="2">
        <f t="shared" si="18"/>
        <v>0.9999999508809608</v>
      </c>
      <c r="W212" s="3">
        <f t="shared" si="22"/>
        <v>1</v>
      </c>
      <c r="X212" s="4">
        <f t="shared" si="23"/>
        <v>0.0035253382661792417</v>
      </c>
    </row>
    <row r="213" spans="19:24" ht="12.75">
      <c r="S213" s="2">
        <f t="shared" si="19"/>
        <v>0.9999999557928645</v>
      </c>
      <c r="T213" s="3">
        <f t="shared" si="20"/>
        <v>1</v>
      </c>
      <c r="U213" s="4">
        <f t="shared" si="21"/>
        <v>0.0035077115748483453</v>
      </c>
      <c r="V213" s="2">
        <f t="shared" si="18"/>
        <v>0.9999999557928645</v>
      </c>
      <c r="W213" s="3">
        <f t="shared" si="22"/>
        <v>1</v>
      </c>
      <c r="X213" s="4">
        <f t="shared" si="23"/>
        <v>0.0035077115748483453</v>
      </c>
    </row>
    <row r="214" spans="19:24" ht="12.75">
      <c r="S214" s="2">
        <f t="shared" si="19"/>
        <v>0.9999999602135778</v>
      </c>
      <c r="T214" s="3">
        <f t="shared" si="20"/>
        <v>1</v>
      </c>
      <c r="U214" s="4">
        <f t="shared" si="21"/>
        <v>0.0034901730169741036</v>
      </c>
      <c r="V214" s="2">
        <f t="shared" si="18"/>
        <v>0.9999999602135778</v>
      </c>
      <c r="W214" s="3">
        <f t="shared" si="22"/>
        <v>1</v>
      </c>
      <c r="X214" s="4">
        <f t="shared" si="23"/>
        <v>0.0034901730169741036</v>
      </c>
    </row>
    <row r="215" spans="19:24" ht="12.75">
      <c r="S215" s="2">
        <f t="shared" si="19"/>
        <v>0.9999999641922199</v>
      </c>
      <c r="T215" s="3">
        <f t="shared" si="20"/>
        <v>1</v>
      </c>
      <c r="U215" s="4">
        <f t="shared" si="21"/>
        <v>0.003472722151889233</v>
      </c>
      <c r="V215" s="2">
        <f t="shared" si="18"/>
        <v>0.9999999641922199</v>
      </c>
      <c r="W215" s="3">
        <f t="shared" si="22"/>
        <v>1</v>
      </c>
      <c r="X215" s="4">
        <f t="shared" si="23"/>
        <v>0.003472722151889233</v>
      </c>
    </row>
    <row r="216" spans="19:24" ht="12.75">
      <c r="S216" s="2">
        <f t="shared" si="19"/>
        <v>0.9999999677729978</v>
      </c>
      <c r="T216" s="3">
        <f t="shared" si="20"/>
        <v>1</v>
      </c>
      <c r="U216" s="4">
        <f t="shared" si="21"/>
        <v>0.0034553585411297868</v>
      </c>
      <c r="V216" s="2">
        <f t="shared" si="18"/>
        <v>0.9999999677729978</v>
      </c>
      <c r="W216" s="3">
        <f t="shared" si="22"/>
        <v>1</v>
      </c>
      <c r="X216" s="4">
        <f t="shared" si="23"/>
        <v>0.0034553585411297868</v>
      </c>
    </row>
    <row r="217" spans="19:24" ht="12.75">
      <c r="S217" s="2">
        <f t="shared" si="19"/>
        <v>0.9999999709956979</v>
      </c>
      <c r="T217" s="3">
        <f t="shared" si="20"/>
        <v>1</v>
      </c>
      <c r="U217" s="4">
        <f t="shared" si="21"/>
        <v>0.0034380817484241377</v>
      </c>
      <c r="V217" s="2">
        <f t="shared" si="18"/>
        <v>0.9999999709956979</v>
      </c>
      <c r="W217" s="3">
        <f t="shared" si="22"/>
        <v>1</v>
      </c>
      <c r="X217" s="4">
        <f t="shared" si="23"/>
        <v>0.0034380817484241377</v>
      </c>
    </row>
    <row r="218" spans="19:24" ht="12.75">
      <c r="S218" s="2">
        <f t="shared" si="19"/>
        <v>0.999999973896128</v>
      </c>
      <c r="T218" s="3">
        <f t="shared" si="20"/>
        <v>1</v>
      </c>
      <c r="U218" s="4">
        <f t="shared" si="21"/>
        <v>0.003420891339682017</v>
      </c>
      <c r="V218" s="2">
        <f t="shared" si="18"/>
        <v>0.999999973896128</v>
      </c>
      <c r="W218" s="3">
        <f t="shared" si="22"/>
        <v>1</v>
      </c>
      <c r="X218" s="4">
        <f t="shared" si="23"/>
        <v>0.003420891339682017</v>
      </c>
    </row>
    <row r="219" spans="19:24" ht="12.75">
      <c r="S219" s="2">
        <f t="shared" si="19"/>
        <v>0.9999999765065152</v>
      </c>
      <c r="T219" s="3">
        <f t="shared" si="20"/>
        <v>1</v>
      </c>
      <c r="U219" s="4">
        <f t="shared" si="21"/>
        <v>0.003403786882983607</v>
      </c>
      <c r="V219" s="2">
        <f t="shared" si="18"/>
        <v>0.9999999765065152</v>
      </c>
      <c r="W219" s="3">
        <f t="shared" si="22"/>
        <v>1</v>
      </c>
      <c r="X219" s="4">
        <f t="shared" si="23"/>
        <v>0.003403786882983607</v>
      </c>
    </row>
    <row r="220" spans="19:24" ht="12.75">
      <c r="S220" s="2">
        <f t="shared" si="19"/>
        <v>0.9999999788558636</v>
      </c>
      <c r="T220" s="3">
        <f t="shared" si="20"/>
        <v>1</v>
      </c>
      <c r="U220" s="4">
        <f t="shared" si="21"/>
        <v>0.003386767948568689</v>
      </c>
      <c r="V220" s="2">
        <f t="shared" si="18"/>
        <v>0.9999999788558636</v>
      </c>
      <c r="W220" s="3">
        <f t="shared" si="22"/>
        <v>1</v>
      </c>
      <c r="X220" s="4">
        <f t="shared" si="23"/>
        <v>0.003386767948568689</v>
      </c>
    </row>
    <row r="221" spans="19:24" ht="12.75">
      <c r="S221" s="2">
        <f t="shared" si="19"/>
        <v>0.9999999809702772</v>
      </c>
      <c r="T221" s="3">
        <f t="shared" si="20"/>
        <v>1</v>
      </c>
      <c r="U221" s="4">
        <f t="shared" si="21"/>
        <v>0.0033698341088258454</v>
      </c>
      <c r="V221" s="2">
        <f t="shared" si="18"/>
        <v>0.9999999809702772</v>
      </c>
      <c r="W221" s="3">
        <f t="shared" si="22"/>
        <v>1</v>
      </c>
      <c r="X221" s="4">
        <f t="shared" si="23"/>
        <v>0.0033698341088258454</v>
      </c>
    </row>
    <row r="222" spans="19:24" ht="12.75">
      <c r="S222" s="2">
        <f t="shared" si="19"/>
        <v>0.9999999828732494</v>
      </c>
      <c r="T222" s="3">
        <f t="shared" si="20"/>
        <v>1</v>
      </c>
      <c r="U222" s="4">
        <f t="shared" si="21"/>
        <v>0.003352984938281716</v>
      </c>
      <c r="V222" s="2">
        <f t="shared" si="18"/>
        <v>0.9999999828732494</v>
      </c>
      <c r="W222" s="3">
        <f t="shared" si="22"/>
        <v>1</v>
      </c>
      <c r="X222" s="4">
        <f t="shared" si="23"/>
        <v>0.003352984938281716</v>
      </c>
    </row>
    <row r="223" spans="19:24" ht="12.75">
      <c r="S223" s="2">
        <f t="shared" si="19"/>
        <v>0.9999999845859244</v>
      </c>
      <c r="T223" s="3">
        <f t="shared" si="20"/>
        <v>1</v>
      </c>
      <c r="U223" s="4">
        <f t="shared" si="21"/>
        <v>0.0033362200135903072</v>
      </c>
      <c r="V223" s="2">
        <f t="shared" si="18"/>
        <v>0.9999999845859244</v>
      </c>
      <c r="W223" s="3">
        <f t="shared" si="22"/>
        <v>1</v>
      </c>
      <c r="X223" s="4">
        <f t="shared" si="23"/>
        <v>0.0033362200135903072</v>
      </c>
    </row>
    <row r="224" spans="19:24" ht="12.75">
      <c r="S224" s="2">
        <f t="shared" si="19"/>
        <v>0.999999986127332</v>
      </c>
      <c r="T224" s="3">
        <f t="shared" si="20"/>
        <v>1</v>
      </c>
      <c r="U224" s="4">
        <f t="shared" si="21"/>
        <v>0.0033195389135223558</v>
      </c>
      <c r="V224" s="2">
        <f t="shared" si="18"/>
        <v>0.999999986127332</v>
      </c>
      <c r="W224" s="3">
        <f t="shared" si="22"/>
        <v>1</v>
      </c>
      <c r="X224" s="4">
        <f t="shared" si="23"/>
        <v>0.0033195389135223558</v>
      </c>
    </row>
    <row r="225" spans="19:24" ht="12.75">
      <c r="S225" s="2">
        <f t="shared" si="19"/>
        <v>0.9999999875145987</v>
      </c>
      <c r="T225" s="3">
        <f t="shared" si="20"/>
        <v>1</v>
      </c>
      <c r="U225" s="4">
        <f t="shared" si="21"/>
        <v>0.003302941218954744</v>
      </c>
      <c r="V225" s="2">
        <f t="shared" si="18"/>
        <v>0.9999999875145987</v>
      </c>
      <c r="W225" s="3">
        <f t="shared" si="22"/>
        <v>1</v>
      </c>
      <c r="X225" s="4">
        <f t="shared" si="23"/>
        <v>0.003302941218954744</v>
      </c>
    </row>
    <row r="226" spans="19:24" ht="12.75">
      <c r="S226" s="2">
        <f t="shared" si="19"/>
        <v>0.9999999887631389</v>
      </c>
      <c r="T226" s="3">
        <f t="shared" si="20"/>
        <v>1</v>
      </c>
      <c r="U226" s="4">
        <f t="shared" si="21"/>
        <v>0.00328642651285997</v>
      </c>
      <c r="V226" s="2">
        <f t="shared" si="18"/>
        <v>0.9999999887631389</v>
      </c>
      <c r="W226" s="3">
        <f t="shared" si="22"/>
        <v>1</v>
      </c>
      <c r="X226" s="4">
        <f t="shared" si="23"/>
        <v>0.00328642651285997</v>
      </c>
    </row>
    <row r="227" spans="19:24" ht="12.75">
      <c r="S227" s="2">
        <f t="shared" si="19"/>
        <v>0.999999989886825</v>
      </c>
      <c r="T227" s="3">
        <f t="shared" si="20"/>
        <v>1</v>
      </c>
      <c r="U227" s="4">
        <f t="shared" si="21"/>
        <v>0.00326999438029567</v>
      </c>
      <c r="V227" s="2">
        <f t="shared" si="18"/>
        <v>0.999999989886825</v>
      </c>
      <c r="W227" s="3">
        <f t="shared" si="22"/>
        <v>1</v>
      </c>
      <c r="X227" s="4">
        <f t="shared" si="23"/>
        <v>0.00326999438029567</v>
      </c>
    </row>
    <row r="228" spans="19:24" ht="12.75">
      <c r="S228" s="2">
        <f t="shared" si="19"/>
        <v>0.9999999908981425</v>
      </c>
      <c r="T228" s="3">
        <f t="shared" si="20"/>
        <v>1</v>
      </c>
      <c r="U228" s="4">
        <f t="shared" si="21"/>
        <v>0.0032536444083941917</v>
      </c>
      <c r="V228" s="2">
        <f t="shared" si="18"/>
        <v>0.9999999908981425</v>
      </c>
      <c r="W228" s="3">
        <f t="shared" si="22"/>
        <v>1</v>
      </c>
      <c r="X228" s="4">
        <f t="shared" si="23"/>
        <v>0.0032536444083941917</v>
      </c>
    </row>
    <row r="229" spans="19:24" ht="12.75">
      <c r="S229" s="2">
        <f t="shared" si="19"/>
        <v>0.9999999918083282</v>
      </c>
      <c r="T229" s="3">
        <f t="shared" si="20"/>
        <v>1</v>
      </c>
      <c r="U229" s="4">
        <f t="shared" si="21"/>
        <v>0.0032373761863522207</v>
      </c>
      <c r="V229" s="2">
        <f t="shared" si="18"/>
        <v>0.9999999918083282</v>
      </c>
      <c r="W229" s="3">
        <f t="shared" si="22"/>
        <v>1</v>
      </c>
      <c r="X229" s="4">
        <f t="shared" si="23"/>
        <v>0.0032373761863522207</v>
      </c>
    </row>
    <row r="230" spans="19:24" ht="12.75">
      <c r="S230" s="2">
        <f t="shared" si="19"/>
        <v>0.9999999926274954</v>
      </c>
      <c r="T230" s="3">
        <f t="shared" si="20"/>
        <v>1</v>
      </c>
      <c r="U230" s="4">
        <f t="shared" si="21"/>
        <v>0.0032211893054204595</v>
      </c>
      <c r="V230" s="2">
        <f t="shared" si="18"/>
        <v>0.9999999926274954</v>
      </c>
      <c r="W230" s="3">
        <f t="shared" si="22"/>
        <v>1</v>
      </c>
      <c r="X230" s="4">
        <f t="shared" si="23"/>
        <v>0.0032211893054204595</v>
      </c>
    </row>
    <row r="231" spans="19:24" ht="12.75">
      <c r="S231" s="2">
        <f t="shared" si="19"/>
        <v>0.9999999933647459</v>
      </c>
      <c r="T231" s="3">
        <f t="shared" si="20"/>
        <v>1</v>
      </c>
      <c r="U231" s="4">
        <f t="shared" si="21"/>
        <v>0.0032050833588933574</v>
      </c>
      <c r="V231" s="2">
        <f t="shared" si="18"/>
        <v>0.9999999933647459</v>
      </c>
      <c r="W231" s="3">
        <f t="shared" si="22"/>
        <v>1</v>
      </c>
      <c r="X231" s="4">
        <f t="shared" si="23"/>
        <v>0.0032050833588933574</v>
      </c>
    </row>
    <row r="232" spans="19:24" ht="12.75">
      <c r="S232" s="2">
        <f t="shared" si="19"/>
        <v>0.9999999940282713</v>
      </c>
      <c r="T232" s="3">
        <f t="shared" si="20"/>
        <v>1</v>
      </c>
      <c r="U232" s="4">
        <f t="shared" si="21"/>
        <v>0.0031890579420988906</v>
      </c>
      <c r="V232" s="2">
        <f t="shared" si="18"/>
        <v>0.9999999940282713</v>
      </c>
      <c r="W232" s="3">
        <f t="shared" si="22"/>
        <v>1</v>
      </c>
      <c r="X232" s="4">
        <f t="shared" si="23"/>
        <v>0.0031890579420988906</v>
      </c>
    </row>
    <row r="233" spans="19:24" ht="12.75">
      <c r="S233" s="2">
        <f t="shared" si="19"/>
        <v>0.9999999946254442</v>
      </c>
      <c r="T233" s="3">
        <f t="shared" si="20"/>
        <v>1</v>
      </c>
      <c r="U233" s="4">
        <f t="shared" si="21"/>
        <v>0.003173112652388396</v>
      </c>
      <c r="V233" s="2">
        <f t="shared" si="18"/>
        <v>0.9999999946254442</v>
      </c>
      <c r="W233" s="3">
        <f t="shared" si="22"/>
        <v>1</v>
      </c>
      <c r="X233" s="4">
        <f t="shared" si="23"/>
        <v>0.003173112652388396</v>
      </c>
    </row>
    <row r="234" spans="19:24" ht="12.75">
      <c r="S234" s="2">
        <f t="shared" si="19"/>
        <v>0.9999999951628997</v>
      </c>
      <c r="T234" s="3">
        <f t="shared" si="20"/>
        <v>1</v>
      </c>
      <c r="U234" s="4">
        <f t="shared" si="21"/>
        <v>0.003157247089126454</v>
      </c>
      <c r="V234" s="2">
        <f t="shared" si="18"/>
        <v>0.9999999951628997</v>
      </c>
      <c r="W234" s="3">
        <f t="shared" si="22"/>
        <v>1</v>
      </c>
      <c r="X234" s="4">
        <f t="shared" si="23"/>
        <v>0.003157247089126454</v>
      </c>
    </row>
    <row r="235" spans="19:24" ht="12.75">
      <c r="S235" s="2">
        <f t="shared" si="19"/>
        <v>0.9999999956466098</v>
      </c>
      <c r="T235" s="3">
        <f t="shared" si="20"/>
        <v>1</v>
      </c>
      <c r="U235" s="4">
        <f t="shared" si="21"/>
        <v>0.0031414608536808213</v>
      </c>
      <c r="V235" s="2">
        <f t="shared" si="18"/>
        <v>0.9999999956466098</v>
      </c>
      <c r="W235" s="3">
        <f t="shared" si="22"/>
        <v>1</v>
      </c>
      <c r="X235" s="4">
        <f t="shared" si="23"/>
        <v>0.0031414608536808213</v>
      </c>
    </row>
    <row r="236" spans="19:24" ht="12.75">
      <c r="S236" s="2">
        <f t="shared" si="19"/>
        <v>0.9999999960819488</v>
      </c>
      <c r="T236" s="3">
        <f t="shared" si="20"/>
        <v>1</v>
      </c>
      <c r="U236" s="4">
        <f t="shared" si="21"/>
        <v>0.0031257535494124172</v>
      </c>
      <c r="V236" s="2">
        <f t="shared" si="18"/>
        <v>0.9999999960819488</v>
      </c>
      <c r="W236" s="3">
        <f t="shared" si="22"/>
        <v>1</v>
      </c>
      <c r="X236" s="4">
        <f t="shared" si="23"/>
        <v>0.0031257535494124172</v>
      </c>
    </row>
    <row r="237" spans="19:24" ht="12.75">
      <c r="S237" s="2">
        <f t="shared" si="19"/>
        <v>0.9999999964737539</v>
      </c>
      <c r="T237" s="3">
        <f t="shared" si="20"/>
        <v>1</v>
      </c>
      <c r="U237" s="4">
        <f t="shared" si="21"/>
        <v>0.003110124781665355</v>
      </c>
      <c r="V237" s="2">
        <f t="shared" si="18"/>
        <v>0.9999999964737539</v>
      </c>
      <c r="W237" s="3">
        <f t="shared" si="22"/>
        <v>1</v>
      </c>
      <c r="X237" s="4">
        <f t="shared" si="23"/>
        <v>0.003110124781665355</v>
      </c>
    </row>
    <row r="238" spans="19:24" ht="12.75">
      <c r="S238" s="2">
        <f t="shared" si="19"/>
        <v>0.9999999968263785</v>
      </c>
      <c r="T238" s="3">
        <f t="shared" si="20"/>
        <v>1</v>
      </c>
      <c r="U238" s="4">
        <f t="shared" si="21"/>
        <v>0.003094574157757028</v>
      </c>
      <c r="V238" s="2">
        <f t="shared" si="18"/>
        <v>0.9999999968263785</v>
      </c>
      <c r="W238" s="3">
        <f t="shared" si="22"/>
        <v>1</v>
      </c>
      <c r="X238" s="4">
        <f t="shared" si="23"/>
        <v>0.003094574157757028</v>
      </c>
    </row>
    <row r="239" spans="19:24" ht="12.75">
      <c r="S239" s="2">
        <f t="shared" si="19"/>
        <v>0.9999999971437407</v>
      </c>
      <c r="T239" s="3">
        <f t="shared" si="20"/>
        <v>1</v>
      </c>
      <c r="U239" s="4">
        <f t="shared" si="21"/>
        <v>0.003079101286968243</v>
      </c>
      <c r="V239" s="2">
        <f t="shared" si="18"/>
        <v>0.9999999971437407</v>
      </c>
      <c r="W239" s="3">
        <f t="shared" si="22"/>
        <v>1</v>
      </c>
      <c r="X239" s="4">
        <f t="shared" si="23"/>
        <v>0.003079101286968243</v>
      </c>
    </row>
    <row r="240" spans="19:24" ht="12.75">
      <c r="S240" s="2">
        <f t="shared" si="19"/>
        <v>0.9999999974293666</v>
      </c>
      <c r="T240" s="3">
        <f t="shared" si="20"/>
        <v>1</v>
      </c>
      <c r="U240" s="4">
        <f t="shared" si="21"/>
        <v>0.0030637057805334017</v>
      </c>
      <c r="V240" s="2">
        <f t="shared" si="18"/>
        <v>0.9999999974293666</v>
      </c>
      <c r="W240" s="3">
        <f t="shared" si="22"/>
        <v>1</v>
      </c>
      <c r="X240" s="4">
        <f t="shared" si="23"/>
        <v>0.0030637057805334017</v>
      </c>
    </row>
    <row r="241" spans="19:24" ht="12.75">
      <c r="S241" s="2">
        <f t="shared" si="19"/>
        <v>0.99999999768643</v>
      </c>
      <c r="T241" s="3">
        <f t="shared" si="20"/>
        <v>1</v>
      </c>
      <c r="U241" s="4">
        <f t="shared" si="21"/>
        <v>0.0030483872516307345</v>
      </c>
      <c r="V241" s="2">
        <f t="shared" si="18"/>
        <v>0.99999999768643</v>
      </c>
      <c r="W241" s="3">
        <f t="shared" si="22"/>
        <v>1</v>
      </c>
      <c r="X241" s="4">
        <f t="shared" si="23"/>
        <v>0.0030483872516307345</v>
      </c>
    </row>
    <row r="242" spans="19:24" ht="12.75">
      <c r="S242" s="2">
        <f t="shared" si="19"/>
        <v>0.999999997917787</v>
      </c>
      <c r="T242" s="3">
        <f t="shared" si="20"/>
        <v>1</v>
      </c>
      <c r="U242" s="4">
        <f t="shared" si="21"/>
        <v>0.003033145315372581</v>
      </c>
      <c r="V242" s="2">
        <f t="shared" si="18"/>
        <v>0.999999997917787</v>
      </c>
      <c r="W242" s="3">
        <f t="shared" si="22"/>
        <v>1</v>
      </c>
      <c r="X242" s="4">
        <f t="shared" si="23"/>
        <v>0.003033145315372581</v>
      </c>
    </row>
    <row r="243" spans="19:24" ht="12.75">
      <c r="S243" s="2">
        <f t="shared" si="19"/>
        <v>0.9999999981260084</v>
      </c>
      <c r="T243" s="3">
        <f t="shared" si="20"/>
        <v>1</v>
      </c>
      <c r="U243" s="4">
        <f t="shared" si="21"/>
        <v>0.003017979588795718</v>
      </c>
      <c r="V243" s="2">
        <f t="shared" si="18"/>
        <v>0.9999999981260084</v>
      </c>
      <c r="W243" s="3">
        <f t="shared" si="22"/>
        <v>1</v>
      </c>
      <c r="X243" s="4">
        <f t="shared" si="23"/>
        <v>0.003017979588795718</v>
      </c>
    </row>
    <row r="244" spans="19:24" ht="12.75">
      <c r="S244" s="2">
        <f t="shared" si="19"/>
        <v>0.9999999983134076</v>
      </c>
      <c r="T244" s="3">
        <f t="shared" si="20"/>
        <v>1</v>
      </c>
      <c r="U244" s="4">
        <f t="shared" si="21"/>
        <v>0.0030028896908517394</v>
      </c>
      <c r="V244" s="2">
        <f t="shared" si="18"/>
        <v>0.9999999983134076</v>
      </c>
      <c r="W244" s="3">
        <f t="shared" si="22"/>
        <v>1</v>
      </c>
      <c r="X244" s="4">
        <f t="shared" si="23"/>
        <v>0.0030028896908517394</v>
      </c>
    </row>
    <row r="245" spans="19:24" ht="12.75">
      <c r="S245" s="2">
        <f t="shared" si="19"/>
        <v>0.9999999984820668</v>
      </c>
      <c r="T245" s="3">
        <f t="shared" si="20"/>
        <v>1</v>
      </c>
      <c r="U245" s="4">
        <f t="shared" si="21"/>
        <v>0.0029878752423974806</v>
      </c>
      <c r="V245" s="2">
        <f t="shared" si="18"/>
        <v>0.9999999984820668</v>
      </c>
      <c r="W245" s="3">
        <f t="shared" si="22"/>
        <v>1</v>
      </c>
      <c r="X245" s="4">
        <f t="shared" si="23"/>
        <v>0.0029878752423974806</v>
      </c>
    </row>
    <row r="246" spans="19:24" ht="12.75">
      <c r="S246" s="2">
        <f t="shared" si="19"/>
        <v>0.9999999986338601</v>
      </c>
      <c r="T246" s="3">
        <f t="shared" si="20"/>
        <v>1</v>
      </c>
      <c r="U246" s="4">
        <f t="shared" si="21"/>
        <v>0.002972935866185493</v>
      </c>
      <c r="V246" s="2">
        <f t="shared" si="18"/>
        <v>0.9999999986338601</v>
      </c>
      <c r="W246" s="3">
        <f t="shared" si="22"/>
        <v>1</v>
      </c>
      <c r="X246" s="4">
        <f t="shared" si="23"/>
        <v>0.002972935866185493</v>
      </c>
    </row>
    <row r="247" spans="19:24" ht="12.75">
      <c r="S247" s="2">
        <f t="shared" si="19"/>
        <v>0.9999999987704741</v>
      </c>
      <c r="T247" s="3">
        <f t="shared" si="20"/>
        <v>1</v>
      </c>
      <c r="U247" s="4">
        <f t="shared" si="21"/>
        <v>0.0029580711868545657</v>
      </c>
      <c r="V247" s="2">
        <f t="shared" si="18"/>
        <v>0.9999999987704741</v>
      </c>
      <c r="W247" s="3">
        <f t="shared" si="22"/>
        <v>1</v>
      </c>
      <c r="X247" s="4">
        <f t="shared" si="23"/>
        <v>0.0029580711868545657</v>
      </c>
    </row>
    <row r="248" spans="19:24" ht="12.75">
      <c r="S248" s="2">
        <f t="shared" si="19"/>
        <v>0.9999999988934266</v>
      </c>
      <c r="T248" s="3">
        <f t="shared" si="20"/>
        <v>1</v>
      </c>
      <c r="U248" s="4">
        <f t="shared" si="21"/>
        <v>0.002943280830920293</v>
      </c>
      <c r="V248" s="2">
        <f t="shared" si="18"/>
        <v>0.9999999988934266</v>
      </c>
      <c r="W248" s="3">
        <f t="shared" si="22"/>
        <v>1</v>
      </c>
      <c r="X248" s="4">
        <f t="shared" si="23"/>
        <v>0.002943280830920293</v>
      </c>
    </row>
    <row r="249" spans="19:24" ht="12.75">
      <c r="S249" s="2">
        <f t="shared" si="19"/>
        <v>0.999999999004084</v>
      </c>
      <c r="T249" s="3">
        <f t="shared" si="20"/>
        <v>1</v>
      </c>
      <c r="U249" s="4">
        <f t="shared" si="21"/>
        <v>0.0029285644267656916</v>
      </c>
      <c r="V249" s="2">
        <f t="shared" si="18"/>
        <v>0.999999999004084</v>
      </c>
      <c r="W249" s="3">
        <f t="shared" si="22"/>
        <v>1</v>
      </c>
      <c r="X249" s="4">
        <f t="shared" si="23"/>
        <v>0.0029285644267656916</v>
      </c>
    </row>
    <row r="250" spans="19:24" ht="12.75">
      <c r="S250" s="2">
        <f t="shared" si="19"/>
        <v>0.9999999991036755</v>
      </c>
      <c r="T250" s="3">
        <f t="shared" si="20"/>
        <v>1</v>
      </c>
      <c r="U250" s="4">
        <f t="shared" si="21"/>
        <v>0.002913921604631863</v>
      </c>
      <c r="V250" s="2">
        <f t="shared" si="18"/>
        <v>0.9999999991036755</v>
      </c>
      <c r="W250" s="3">
        <f t="shared" si="22"/>
        <v>1</v>
      </c>
      <c r="X250" s="4">
        <f t="shared" si="23"/>
        <v>0.002913921604631863</v>
      </c>
    </row>
    <row r="251" spans="19:24" ht="12.75">
      <c r="S251" s="2">
        <f t="shared" si="19"/>
        <v>0.999999999193308</v>
      </c>
      <c r="T251" s="3">
        <f t="shared" si="20"/>
        <v>1</v>
      </c>
      <c r="U251" s="4">
        <f t="shared" si="21"/>
        <v>0.0028993519966087036</v>
      </c>
      <c r="V251" s="2">
        <f t="shared" si="18"/>
        <v>0.999999999193308</v>
      </c>
      <c r="W251" s="3">
        <f t="shared" si="22"/>
        <v>1</v>
      </c>
      <c r="X251" s="4">
        <f t="shared" si="23"/>
        <v>0.0028993519966087036</v>
      </c>
    </row>
    <row r="252" spans="19:24" ht="12.75">
      <c r="S252" s="2">
        <f t="shared" si="19"/>
        <v>0.9999999992739772</v>
      </c>
      <c r="T252" s="3">
        <f t="shared" si="20"/>
        <v>1</v>
      </c>
      <c r="U252" s="4">
        <f t="shared" si="21"/>
        <v>0.00288485523662566</v>
      </c>
      <c r="V252" s="2">
        <f t="shared" si="18"/>
        <v>0.9999999992739772</v>
      </c>
      <c r="W252" s="3">
        <f t="shared" si="22"/>
        <v>1</v>
      </c>
      <c r="X252" s="4">
        <f t="shared" si="23"/>
        <v>0.00288485523662566</v>
      </c>
    </row>
    <row r="253" spans="19:24" ht="12.75">
      <c r="S253" s="2">
        <f t="shared" si="19"/>
        <v>0.9999999993465795</v>
      </c>
      <c r="T253" s="3">
        <f t="shared" si="20"/>
        <v>1</v>
      </c>
      <c r="U253" s="4">
        <f t="shared" si="21"/>
        <v>0.0028704309604425317</v>
      </c>
      <c r="V253" s="2">
        <f t="shared" si="18"/>
        <v>0.9999999993465795</v>
      </c>
      <c r="W253" s="3">
        <f t="shared" si="22"/>
        <v>1</v>
      </c>
      <c r="X253" s="4">
        <f t="shared" si="23"/>
        <v>0.0028704309604425317</v>
      </c>
    </row>
    <row r="254" spans="19:24" ht="12.75">
      <c r="S254" s="2">
        <f t="shared" si="19"/>
        <v>0.9999999994119215</v>
      </c>
      <c r="T254" s="3">
        <f t="shared" si="20"/>
        <v>1</v>
      </c>
      <c r="U254" s="4">
        <f t="shared" si="21"/>
        <v>0.002856078805640319</v>
      </c>
      <c r="V254" s="2">
        <f t="shared" si="18"/>
        <v>0.9999999994119215</v>
      </c>
      <c r="W254" s="3">
        <f t="shared" si="22"/>
        <v>1</v>
      </c>
      <c r="X254" s="4">
        <f t="shared" si="23"/>
        <v>0.002856078805640319</v>
      </c>
    </row>
    <row r="255" spans="19:24" ht="12.75">
      <c r="S255" s="2">
        <f t="shared" si="19"/>
        <v>0.9999999994707294</v>
      </c>
      <c r="T255" s="3">
        <f t="shared" si="20"/>
        <v>1</v>
      </c>
      <c r="U255" s="4">
        <f t="shared" si="21"/>
        <v>0.002841798411612117</v>
      </c>
      <c r="V255" s="2">
        <f t="shared" si="18"/>
        <v>0.9999999994707294</v>
      </c>
      <c r="W255" s="3">
        <f t="shared" si="22"/>
        <v>1</v>
      </c>
      <c r="X255" s="4">
        <f t="shared" si="23"/>
        <v>0.002841798411612117</v>
      </c>
    </row>
    <row r="256" spans="19:24" ht="12.75">
      <c r="S256" s="2">
        <f t="shared" si="19"/>
        <v>0.9999999995236565</v>
      </c>
      <c r="T256" s="3">
        <f t="shared" si="20"/>
        <v>1</v>
      </c>
      <c r="U256" s="4">
        <f t="shared" si="21"/>
        <v>0.0028275894195540566</v>
      </c>
      <c r="V256" s="2">
        <f t="shared" si="18"/>
        <v>0.9999999995236565</v>
      </c>
      <c r="W256" s="3">
        <f t="shared" si="22"/>
        <v>1</v>
      </c>
      <c r="X256" s="4">
        <f t="shared" si="23"/>
        <v>0.0028275894195540566</v>
      </c>
    </row>
    <row r="257" spans="19:24" ht="12.75">
      <c r="S257" s="2">
        <f t="shared" si="19"/>
        <v>0.9999999995712908</v>
      </c>
      <c r="T257" s="3">
        <f t="shared" si="20"/>
        <v>1</v>
      </c>
      <c r="U257" s="4">
        <f t="shared" si="21"/>
        <v>0.002813451472456286</v>
      </c>
      <c r="V257" s="2">
        <f t="shared" si="18"/>
        <v>0.9999999995712908</v>
      </c>
      <c r="W257" s="3">
        <f t="shared" si="22"/>
        <v>1</v>
      </c>
      <c r="X257" s="4">
        <f t="shared" si="23"/>
        <v>0.002813451472456286</v>
      </c>
    </row>
    <row r="258" spans="19:24" ht="12.75">
      <c r="S258" s="2">
        <f t="shared" si="19"/>
        <v>0.9999999996141617</v>
      </c>
      <c r="T258" s="3">
        <f t="shared" si="20"/>
        <v>1</v>
      </c>
      <c r="U258" s="4">
        <f t="shared" si="21"/>
        <v>0.0027993842150940045</v>
      </c>
      <c r="V258" s="2">
        <f t="shared" si="18"/>
        <v>0.9999999996141617</v>
      </c>
      <c r="W258" s="3">
        <f t="shared" si="22"/>
        <v>1</v>
      </c>
      <c r="X258" s="4">
        <f t="shared" si="23"/>
        <v>0.0027993842150940045</v>
      </c>
    </row>
    <row r="259" spans="19:24" ht="12.75">
      <c r="S259" s="2">
        <f t="shared" si="19"/>
        <v>0.9999999996527456</v>
      </c>
      <c r="T259" s="3">
        <f t="shared" si="20"/>
        <v>1</v>
      </c>
      <c r="U259" s="4">
        <f t="shared" si="21"/>
        <v>0.0027853872940185346</v>
      </c>
      <c r="V259" s="2">
        <f t="shared" si="18"/>
        <v>0.9999999996527456</v>
      </c>
      <c r="W259" s="3">
        <f t="shared" si="22"/>
        <v>1</v>
      </c>
      <c r="X259" s="4">
        <f t="shared" si="23"/>
        <v>0.0027853872940185346</v>
      </c>
    </row>
    <row r="260" spans="19:24" ht="12.75">
      <c r="S260" s="2">
        <f t="shared" si="19"/>
        <v>0.999999999687471</v>
      </c>
      <c r="T260" s="3">
        <f t="shared" si="20"/>
        <v>1</v>
      </c>
      <c r="U260" s="4">
        <f t="shared" si="21"/>
        <v>0.002771460357548442</v>
      </c>
      <c r="V260" s="2">
        <f t="shared" si="18"/>
        <v>0.999999999687471</v>
      </c>
      <c r="W260" s="3">
        <f t="shared" si="22"/>
        <v>1</v>
      </c>
      <c r="X260" s="4">
        <f t="shared" si="23"/>
        <v>0.002771460357548442</v>
      </c>
    </row>
    <row r="261" spans="19:24" ht="12.75">
      <c r="S261" s="2">
        <f t="shared" si="19"/>
        <v>0.9999999997187239</v>
      </c>
      <c r="T261" s="3">
        <f t="shared" si="20"/>
        <v>1</v>
      </c>
      <c r="U261" s="4">
        <f t="shared" si="21"/>
        <v>0.0027576030557607</v>
      </c>
      <c r="V261" s="2">
        <f aca="true" t="shared" si="24" ref="V261:V317">IF(S261&gt;max_ud,max_ud,IF(S261&lt;0,min_ud,S261))</f>
        <v>0.9999999997187239</v>
      </c>
      <c r="W261" s="3">
        <f t="shared" si="22"/>
        <v>1</v>
      </c>
      <c r="X261" s="4">
        <f t="shared" si="23"/>
        <v>0.0027576030557607</v>
      </c>
    </row>
    <row r="262" spans="19:24" ht="12.75">
      <c r="S262" s="2">
        <f aca="true" t="shared" si="25" ref="S262:S317">V261+V261*ongewenst_gedrag_rate*(1-V261/W261)-V261*X261*ongewenst_gedrag_extinctie</f>
        <v>0.9999999997468515</v>
      </c>
      <c r="T262" s="3">
        <f aca="true" t="shared" si="26" ref="T262:T317">W261-W261*straf_k_extinctie+W261*X261*straf_k_increase</f>
        <v>1</v>
      </c>
      <c r="U262" s="4">
        <f aca="true" t="shared" si="27" ref="U262:U317">X261-X261*straf_extinctie+X261*V261*straf_rate</f>
        <v>0.002743815040481896</v>
      </c>
      <c r="V262" s="2">
        <f t="shared" si="24"/>
        <v>0.9999999997468515</v>
      </c>
      <c r="W262" s="3">
        <f aca="true" t="shared" si="28" ref="W262:W317">IF(T262&gt;max_aud,max_aud,IF(T262&lt;0,min_aud,T262))</f>
        <v>1</v>
      </c>
      <c r="X262" s="4">
        <f aca="true" t="shared" si="29" ref="X262:X317">IF(U262&gt;max_p,max_p,IF(U262&lt;0,min_p,U262))</f>
        <v>0.002743815040481896</v>
      </c>
    </row>
    <row r="263" spans="19:24" ht="12.75">
      <c r="S263" s="2">
        <f t="shared" si="25"/>
        <v>0.9999999997721664</v>
      </c>
      <c r="T263" s="3">
        <f t="shared" si="26"/>
        <v>1</v>
      </c>
      <c r="U263" s="4">
        <f t="shared" si="27"/>
        <v>0.0027300959652794866</v>
      </c>
      <c r="V263" s="2">
        <f t="shared" si="24"/>
        <v>0.9999999997721664</v>
      </c>
      <c r="W263" s="3">
        <f t="shared" si="28"/>
        <v>1</v>
      </c>
      <c r="X263" s="4">
        <f t="shared" si="29"/>
        <v>0.0027300959652794866</v>
      </c>
    </row>
    <row r="264" spans="19:24" ht="12.75">
      <c r="S264" s="2">
        <f t="shared" si="25"/>
        <v>0.9999999997949497</v>
      </c>
      <c r="T264" s="3">
        <f t="shared" si="26"/>
        <v>1</v>
      </c>
      <c r="U264" s="4">
        <f t="shared" si="27"/>
        <v>0.0027164454854530892</v>
      </c>
      <c r="V264" s="2">
        <f t="shared" si="24"/>
        <v>0.9999999997949497</v>
      </c>
      <c r="W264" s="3">
        <f t="shared" si="28"/>
        <v>1</v>
      </c>
      <c r="X264" s="4">
        <f t="shared" si="29"/>
        <v>0.0027164454854530892</v>
      </c>
    </row>
    <row r="265" spans="19:24" ht="12.75">
      <c r="S265" s="2">
        <f t="shared" si="25"/>
        <v>0.9999999998154547</v>
      </c>
      <c r="T265" s="3">
        <f t="shared" si="26"/>
        <v>1</v>
      </c>
      <c r="U265" s="4">
        <f t="shared" si="27"/>
        <v>0.0027028632580258236</v>
      </c>
      <c r="V265" s="2">
        <f t="shared" si="24"/>
        <v>0.9999999998154547</v>
      </c>
      <c r="W265" s="3">
        <f t="shared" si="28"/>
        <v>1</v>
      </c>
      <c r="X265" s="4">
        <f t="shared" si="29"/>
        <v>0.0027028632580258236</v>
      </c>
    </row>
    <row r="266" spans="19:24" ht="12.75">
      <c r="S266" s="2">
        <f t="shared" si="25"/>
        <v>0.9999999998339093</v>
      </c>
      <c r="T266" s="3">
        <f t="shared" si="26"/>
        <v>1</v>
      </c>
      <c r="U266" s="4">
        <f t="shared" si="27"/>
        <v>0.0026893489417356945</v>
      </c>
      <c r="V266" s="2">
        <f t="shared" si="24"/>
        <v>0.9999999998339093</v>
      </c>
      <c r="W266" s="3">
        <f t="shared" si="28"/>
        <v>1</v>
      </c>
      <c r="X266" s="4">
        <f t="shared" si="29"/>
        <v>0.0026893489417356945</v>
      </c>
    </row>
    <row r="267" spans="19:24" ht="12.75">
      <c r="S267" s="2">
        <f t="shared" si="25"/>
        <v>0.9999999998505184</v>
      </c>
      <c r="T267" s="3">
        <f t="shared" si="26"/>
        <v>1</v>
      </c>
      <c r="U267" s="4">
        <f t="shared" si="27"/>
        <v>0.002675902197027016</v>
      </c>
      <c r="V267" s="2">
        <f t="shared" si="24"/>
        <v>0.9999999998505184</v>
      </c>
      <c r="W267" s="3">
        <f t="shared" si="28"/>
        <v>1</v>
      </c>
      <c r="X267" s="4">
        <f t="shared" si="29"/>
        <v>0.002675902197027016</v>
      </c>
    </row>
    <row r="268" spans="19:24" ht="12.75">
      <c r="S268" s="2">
        <f t="shared" si="25"/>
        <v>0.9999999998654665</v>
      </c>
      <c r="T268" s="3">
        <f t="shared" si="26"/>
        <v>1</v>
      </c>
      <c r="U268" s="4">
        <f t="shared" si="27"/>
        <v>0.002662522686041881</v>
      </c>
      <c r="V268" s="2">
        <f t="shared" si="24"/>
        <v>0.9999999998654665</v>
      </c>
      <c r="W268" s="3">
        <f t="shared" si="28"/>
        <v>1</v>
      </c>
      <c r="X268" s="4">
        <f t="shared" si="29"/>
        <v>0.002662522686041881</v>
      </c>
    </row>
    <row r="269" spans="19:24" ht="12.75">
      <c r="S269" s="2">
        <f t="shared" si="25"/>
        <v>0.9999999998789199</v>
      </c>
      <c r="T269" s="3">
        <f t="shared" si="26"/>
        <v>1</v>
      </c>
      <c r="U269" s="4">
        <f t="shared" si="27"/>
        <v>0.0026492100726116714</v>
      </c>
      <c r="V269" s="2">
        <f t="shared" si="24"/>
        <v>0.9999999998789199</v>
      </c>
      <c r="W269" s="3">
        <f t="shared" si="28"/>
        <v>1</v>
      </c>
      <c r="X269" s="4">
        <f t="shared" si="29"/>
        <v>0.0026492100726116714</v>
      </c>
    </row>
    <row r="270" spans="19:24" ht="12.75">
      <c r="S270" s="2">
        <f t="shared" si="25"/>
        <v>0.9999999998910278</v>
      </c>
      <c r="T270" s="3">
        <f t="shared" si="26"/>
        <v>1</v>
      </c>
      <c r="U270" s="4">
        <f t="shared" si="27"/>
        <v>0.002635964022248613</v>
      </c>
      <c r="V270" s="2">
        <f t="shared" si="24"/>
        <v>0.9999999998910278</v>
      </c>
      <c r="W270" s="3">
        <f t="shared" si="28"/>
        <v>1</v>
      </c>
      <c r="X270" s="4">
        <f t="shared" si="29"/>
        <v>0.002635964022248613</v>
      </c>
    </row>
    <row r="271" spans="19:24" ht="12.75">
      <c r="S271" s="2">
        <f t="shared" si="25"/>
        <v>0.999999999901925</v>
      </c>
      <c r="T271" s="3">
        <f t="shared" si="26"/>
        <v>1</v>
      </c>
      <c r="U271" s="4">
        <f t="shared" si="27"/>
        <v>0.0026227842021373697</v>
      </c>
      <c r="V271" s="2">
        <f t="shared" si="24"/>
        <v>0.999999999901925</v>
      </c>
      <c r="W271" s="3">
        <f t="shared" si="28"/>
        <v>1</v>
      </c>
      <c r="X271" s="4">
        <f t="shared" si="29"/>
        <v>0.0026227842021373697</v>
      </c>
    </row>
    <row r="272" spans="19:24" ht="12.75">
      <c r="S272" s="2">
        <f t="shared" si="25"/>
        <v>0.9999999999117325</v>
      </c>
      <c r="T272" s="3">
        <f t="shared" si="26"/>
        <v>1</v>
      </c>
      <c r="U272" s="4">
        <f t="shared" si="27"/>
        <v>0.002609670281126683</v>
      </c>
      <c r="V272" s="2">
        <f t="shared" si="24"/>
        <v>0.9999999999117325</v>
      </c>
      <c r="W272" s="3">
        <f t="shared" si="28"/>
        <v>1</v>
      </c>
      <c r="X272" s="4">
        <f t="shared" si="29"/>
        <v>0.002609670281126683</v>
      </c>
    </row>
    <row r="273" spans="19:24" ht="12.75">
      <c r="S273" s="2">
        <f t="shared" si="25"/>
        <v>0.9999999999205592</v>
      </c>
      <c r="T273" s="3">
        <f t="shared" si="26"/>
        <v>1</v>
      </c>
      <c r="U273" s="4">
        <f t="shared" si="27"/>
        <v>0.0025966219297210496</v>
      </c>
      <c r="V273" s="2">
        <f t="shared" si="24"/>
        <v>0.9999999999205592</v>
      </c>
      <c r="W273" s="3">
        <f t="shared" si="28"/>
        <v>1</v>
      </c>
      <c r="X273" s="4">
        <f t="shared" si="29"/>
        <v>0.0025966219297210496</v>
      </c>
    </row>
    <row r="274" spans="19:24" ht="12.75">
      <c r="S274" s="2">
        <f t="shared" si="25"/>
        <v>0.9999999999285033</v>
      </c>
      <c r="T274" s="3">
        <f t="shared" si="26"/>
        <v>1</v>
      </c>
      <c r="U274" s="4">
        <f t="shared" si="27"/>
        <v>0.0025836388200724445</v>
      </c>
      <c r="V274" s="2">
        <f t="shared" si="24"/>
        <v>0.9999999999285033</v>
      </c>
      <c r="W274" s="3">
        <f t="shared" si="28"/>
        <v>1</v>
      </c>
      <c r="X274" s="4">
        <f t="shared" si="29"/>
        <v>0.0025836388200724445</v>
      </c>
    </row>
    <row r="275" spans="19:24" ht="12.75">
      <c r="S275" s="2">
        <f t="shared" si="25"/>
        <v>0.999999999935653</v>
      </c>
      <c r="T275" s="3">
        <f t="shared" si="26"/>
        <v>1</v>
      </c>
      <c r="U275" s="4">
        <f t="shared" si="27"/>
        <v>0.002570720625972082</v>
      </c>
      <c r="V275" s="2">
        <f t="shared" si="24"/>
        <v>0.999999999935653</v>
      </c>
      <c r="W275" s="3">
        <f t="shared" si="28"/>
        <v>1</v>
      </c>
      <c r="X275" s="4">
        <f t="shared" si="29"/>
        <v>0.002570720625972082</v>
      </c>
    </row>
    <row r="276" spans="19:24" ht="12.75">
      <c r="S276" s="2">
        <f t="shared" si="25"/>
        <v>0.9999999999420878</v>
      </c>
      <c r="T276" s="3">
        <f t="shared" si="26"/>
        <v>1</v>
      </c>
      <c r="U276" s="4">
        <f t="shared" si="27"/>
        <v>0.0025578670228422217</v>
      </c>
      <c r="V276" s="2">
        <f t="shared" si="24"/>
        <v>0.9999999999420878</v>
      </c>
      <c r="W276" s="3">
        <f t="shared" si="28"/>
        <v>1</v>
      </c>
      <c r="X276" s="4">
        <f t="shared" si="29"/>
        <v>0.0025578670228422217</v>
      </c>
    </row>
    <row r="277" spans="19:24" ht="12.75">
      <c r="S277" s="2">
        <f t="shared" si="25"/>
        <v>0.999999999947879</v>
      </c>
      <c r="T277" s="3">
        <f t="shared" si="26"/>
        <v>1</v>
      </c>
      <c r="U277" s="4">
        <f t="shared" si="27"/>
        <v>0.0025450776877280106</v>
      </c>
      <c r="V277" s="2">
        <f t="shared" si="24"/>
        <v>0.999999999947879</v>
      </c>
      <c r="W277" s="3">
        <f t="shared" si="28"/>
        <v>1</v>
      </c>
      <c r="X277" s="4">
        <f t="shared" si="29"/>
        <v>0.0025450776877280106</v>
      </c>
    </row>
    <row r="278" spans="19:24" ht="12.75">
      <c r="S278" s="2">
        <f t="shared" si="25"/>
        <v>0.9999999999530911</v>
      </c>
      <c r="T278" s="3">
        <f t="shared" si="26"/>
        <v>1</v>
      </c>
      <c r="U278" s="4">
        <f t="shared" si="27"/>
        <v>0.0025323522992893705</v>
      </c>
      <c r="V278" s="2">
        <f t="shared" si="24"/>
        <v>0.9999999999530911</v>
      </c>
      <c r="W278" s="3">
        <f t="shared" si="28"/>
        <v>1</v>
      </c>
      <c r="X278" s="4">
        <f t="shared" si="29"/>
        <v>0.0025323522992893705</v>
      </c>
    </row>
    <row r="279" spans="19:24" ht="12.75">
      <c r="S279" s="2">
        <f t="shared" si="25"/>
        <v>0.999999999957782</v>
      </c>
      <c r="T279" s="3">
        <f t="shared" si="26"/>
        <v>1</v>
      </c>
      <c r="U279" s="4">
        <f t="shared" si="27"/>
        <v>0.0025196905377929237</v>
      </c>
      <c r="V279" s="2">
        <f t="shared" si="24"/>
        <v>0.999999999957782</v>
      </c>
      <c r="W279" s="3">
        <f t="shared" si="28"/>
        <v>1</v>
      </c>
      <c r="X279" s="4">
        <f t="shared" si="29"/>
        <v>0.0025196905377929237</v>
      </c>
    </row>
    <row r="280" spans="19:24" ht="12.75">
      <c r="S280" s="2">
        <f t="shared" si="25"/>
        <v>0.9999999999620038</v>
      </c>
      <c r="T280" s="3">
        <f t="shared" si="26"/>
        <v>1</v>
      </c>
      <c r="U280" s="4">
        <f t="shared" si="27"/>
        <v>0.002507092085103959</v>
      </c>
      <c r="V280" s="2">
        <f t="shared" si="24"/>
        <v>0.9999999999620038</v>
      </c>
      <c r="W280" s="3">
        <f t="shared" si="28"/>
        <v>1</v>
      </c>
      <c r="X280" s="4">
        <f t="shared" si="29"/>
        <v>0.002507092085103959</v>
      </c>
    </row>
    <row r="281" spans="19:24" ht="12.75">
      <c r="S281" s="2">
        <f t="shared" si="25"/>
        <v>0.9999999999658035</v>
      </c>
      <c r="T281" s="3">
        <f t="shared" si="26"/>
        <v>1</v>
      </c>
      <c r="U281" s="4">
        <f t="shared" si="27"/>
        <v>0.002494556624678439</v>
      </c>
      <c r="V281" s="2">
        <f t="shared" si="24"/>
        <v>0.9999999999658035</v>
      </c>
      <c r="W281" s="3">
        <f t="shared" si="28"/>
        <v>1</v>
      </c>
      <c r="X281" s="4">
        <f t="shared" si="29"/>
        <v>0.002494556624678439</v>
      </c>
    </row>
    <row r="282" spans="19:24" ht="12.75">
      <c r="S282" s="2">
        <f t="shared" si="25"/>
        <v>0.9999999999692231</v>
      </c>
      <c r="T282" s="3">
        <f t="shared" si="26"/>
        <v>1</v>
      </c>
      <c r="U282" s="4">
        <f t="shared" si="27"/>
        <v>0.002482083841555047</v>
      </c>
      <c r="V282" s="2">
        <f t="shared" si="24"/>
        <v>0.9999999999692231</v>
      </c>
      <c r="W282" s="3">
        <f t="shared" si="28"/>
        <v>1</v>
      </c>
      <c r="X282" s="4">
        <f t="shared" si="29"/>
        <v>0.002482083841555047</v>
      </c>
    </row>
    <row r="283" spans="19:24" ht="12.75">
      <c r="S283" s="2">
        <f t="shared" si="25"/>
        <v>0.9999999999723007</v>
      </c>
      <c r="T283" s="3">
        <f t="shared" si="26"/>
        <v>1</v>
      </c>
      <c r="U283" s="4">
        <f t="shared" si="27"/>
        <v>0.0024696734223472717</v>
      </c>
      <c r="V283" s="2">
        <f t="shared" si="24"/>
        <v>0.9999999999723007</v>
      </c>
      <c r="W283" s="3">
        <f t="shared" si="28"/>
        <v>1</v>
      </c>
      <c r="X283" s="4">
        <f t="shared" si="29"/>
        <v>0.0024696734223472717</v>
      </c>
    </row>
    <row r="284" spans="19:24" ht="12.75">
      <c r="S284" s="2">
        <f t="shared" si="25"/>
        <v>0.9999999999750706</v>
      </c>
      <c r="T284" s="3">
        <f t="shared" si="26"/>
        <v>1</v>
      </c>
      <c r="U284" s="4">
        <f t="shared" si="27"/>
        <v>0.002457325055235535</v>
      </c>
      <c r="V284" s="2">
        <f t="shared" si="24"/>
        <v>0.9999999999750706</v>
      </c>
      <c r="W284" s="3">
        <f t="shared" si="28"/>
        <v>1</v>
      </c>
      <c r="X284" s="4">
        <f t="shared" si="29"/>
        <v>0.002457325055235535</v>
      </c>
    </row>
    <row r="285" spans="19:24" ht="12.75">
      <c r="S285" s="2">
        <f t="shared" si="25"/>
        <v>0.9999999999775635</v>
      </c>
      <c r="T285" s="3">
        <f t="shared" si="26"/>
        <v>1</v>
      </c>
      <c r="U285" s="4">
        <f t="shared" si="27"/>
        <v>0.0024450384299593573</v>
      </c>
      <c r="V285" s="2">
        <f t="shared" si="24"/>
        <v>0.9999999999775635</v>
      </c>
      <c r="W285" s="3">
        <f t="shared" si="28"/>
        <v>1</v>
      </c>
      <c r="X285" s="4">
        <f t="shared" si="29"/>
        <v>0.0024450384299593573</v>
      </c>
    </row>
    <row r="286" spans="19:24" ht="12.75">
      <c r="S286" s="2">
        <f t="shared" si="25"/>
        <v>0.9999999999798072</v>
      </c>
      <c r="T286" s="3">
        <f t="shared" si="26"/>
        <v>1</v>
      </c>
      <c r="U286" s="4">
        <f t="shared" si="27"/>
        <v>0.0024328132378095605</v>
      </c>
      <c r="V286" s="2">
        <f t="shared" si="24"/>
        <v>0.9999999999798072</v>
      </c>
      <c r="W286" s="3">
        <f t="shared" si="28"/>
        <v>1</v>
      </c>
      <c r="X286" s="4">
        <f t="shared" si="29"/>
        <v>0.0024328132378095605</v>
      </c>
    </row>
    <row r="287" spans="19:24" ht="12.75">
      <c r="S287" s="2">
        <f t="shared" si="25"/>
        <v>0.9999999999818264</v>
      </c>
      <c r="T287" s="3">
        <f t="shared" si="26"/>
        <v>1</v>
      </c>
      <c r="U287" s="4">
        <f t="shared" si="27"/>
        <v>0.0024206491716205125</v>
      </c>
      <c r="V287" s="2">
        <f t="shared" si="24"/>
        <v>0.9999999999818264</v>
      </c>
      <c r="W287" s="3">
        <f t="shared" si="28"/>
        <v>1</v>
      </c>
      <c r="X287" s="4">
        <f t="shared" si="29"/>
        <v>0.0024206491716205125</v>
      </c>
    </row>
    <row r="288" spans="19:24" ht="12.75">
      <c r="S288" s="2">
        <f t="shared" si="25"/>
        <v>0.9999999999836438</v>
      </c>
      <c r="T288" s="3">
        <f t="shared" si="26"/>
        <v>1</v>
      </c>
      <c r="U288" s="4">
        <f t="shared" si="27"/>
        <v>0.00240854592576241</v>
      </c>
      <c r="V288" s="2">
        <f t="shared" si="24"/>
        <v>0.9999999999836438</v>
      </c>
      <c r="W288" s="3">
        <f t="shared" si="28"/>
        <v>1</v>
      </c>
      <c r="X288" s="4">
        <f t="shared" si="29"/>
        <v>0.00240854592576241</v>
      </c>
    </row>
    <row r="289" spans="19:24" ht="12.75">
      <c r="S289" s="2">
        <f t="shared" si="25"/>
        <v>0.9999999999852793</v>
      </c>
      <c r="T289" s="3">
        <f t="shared" si="26"/>
        <v>1</v>
      </c>
      <c r="U289" s="4">
        <f t="shared" si="27"/>
        <v>0.002396503196133598</v>
      </c>
      <c r="V289" s="2">
        <f t="shared" si="24"/>
        <v>0.9999999999852793</v>
      </c>
      <c r="W289" s="3">
        <f t="shared" si="28"/>
        <v>1</v>
      </c>
      <c r="X289" s="4">
        <f t="shared" si="29"/>
        <v>0.002396503196133598</v>
      </c>
    </row>
    <row r="290" spans="19:24" ht="12.75">
      <c r="S290" s="2">
        <f t="shared" si="25"/>
        <v>0.9999999999867514</v>
      </c>
      <c r="T290" s="3">
        <f t="shared" si="26"/>
        <v>1</v>
      </c>
      <c r="U290" s="4">
        <f t="shared" si="27"/>
        <v>0.00238452068015293</v>
      </c>
      <c r="V290" s="2">
        <f t="shared" si="24"/>
        <v>0.9999999999867514</v>
      </c>
      <c r="W290" s="3">
        <f t="shared" si="28"/>
        <v>1</v>
      </c>
      <c r="X290" s="4">
        <f t="shared" si="29"/>
        <v>0.00238452068015293</v>
      </c>
    </row>
    <row r="291" spans="19:24" ht="12.75">
      <c r="S291" s="2">
        <f t="shared" si="25"/>
        <v>0.9999999999880762</v>
      </c>
      <c r="T291" s="3">
        <f t="shared" si="26"/>
        <v>1</v>
      </c>
      <c r="U291" s="4">
        <f t="shared" si="27"/>
        <v>0.002372598076752165</v>
      </c>
      <c r="V291" s="2">
        <f t="shared" si="24"/>
        <v>0.9999999999880762</v>
      </c>
      <c r="W291" s="3">
        <f t="shared" si="28"/>
        <v>1</v>
      </c>
      <c r="X291" s="4">
        <f t="shared" si="29"/>
        <v>0.002372598076752165</v>
      </c>
    </row>
    <row r="292" spans="19:24" ht="12.75">
      <c r="S292" s="2">
        <f t="shared" si="25"/>
        <v>0.9999999999892686</v>
      </c>
      <c r="T292" s="3">
        <f t="shared" si="26"/>
        <v>1</v>
      </c>
      <c r="U292" s="4">
        <f t="shared" si="27"/>
        <v>0.0023607350863684043</v>
      </c>
      <c r="V292" s="2">
        <f t="shared" si="24"/>
        <v>0.9999999999892686</v>
      </c>
      <c r="W292" s="3">
        <f t="shared" si="28"/>
        <v>1</v>
      </c>
      <c r="X292" s="4">
        <f t="shared" si="29"/>
        <v>0.0023607350863684043</v>
      </c>
    </row>
    <row r="293" spans="19:24" ht="12.75">
      <c r="S293" s="2">
        <f t="shared" si="25"/>
        <v>0.9999999999903417</v>
      </c>
      <c r="T293" s="3">
        <f t="shared" si="26"/>
        <v>1</v>
      </c>
      <c r="U293" s="4">
        <f t="shared" si="27"/>
        <v>0.0023489314109365624</v>
      </c>
      <c r="V293" s="2">
        <f t="shared" si="24"/>
        <v>0.9999999999903417</v>
      </c>
      <c r="W293" s="3">
        <f t="shared" si="28"/>
        <v>1</v>
      </c>
      <c r="X293" s="4">
        <f t="shared" si="29"/>
        <v>0.0023489314109365624</v>
      </c>
    </row>
    <row r="294" spans="19:24" ht="12.75">
      <c r="S294" s="2">
        <f t="shared" si="25"/>
        <v>0.9999999999913075</v>
      </c>
      <c r="T294" s="3">
        <f t="shared" si="26"/>
        <v>1</v>
      </c>
      <c r="U294" s="4">
        <f t="shared" si="27"/>
        <v>0.0023371867538818794</v>
      </c>
      <c r="V294" s="2">
        <f t="shared" si="24"/>
        <v>0.9999999999913075</v>
      </c>
      <c r="W294" s="3">
        <f t="shared" si="28"/>
        <v>1</v>
      </c>
      <c r="X294" s="4">
        <f t="shared" si="29"/>
        <v>0.0023371867538818794</v>
      </c>
    </row>
    <row r="295" spans="19:24" ht="12.75">
      <c r="S295" s="2">
        <f t="shared" si="25"/>
        <v>0.9999999999921767</v>
      </c>
      <c r="T295" s="3">
        <f t="shared" si="26"/>
        <v>1</v>
      </c>
      <c r="U295" s="4">
        <f t="shared" si="27"/>
        <v>0.00232550082011247</v>
      </c>
      <c r="V295" s="2">
        <f t="shared" si="24"/>
        <v>0.9999999999921767</v>
      </c>
      <c r="W295" s="3">
        <f t="shared" si="28"/>
        <v>1</v>
      </c>
      <c r="X295" s="4">
        <f t="shared" si="29"/>
        <v>0.00232550082011247</v>
      </c>
    </row>
    <row r="296" spans="19:24" ht="12.75">
      <c r="S296" s="2">
        <f t="shared" si="25"/>
        <v>0.9999999999929591</v>
      </c>
      <c r="T296" s="3">
        <f t="shared" si="26"/>
        <v>1</v>
      </c>
      <c r="U296" s="4">
        <f t="shared" si="27"/>
        <v>0.0023138733160119078</v>
      </c>
      <c r="V296" s="2">
        <f t="shared" si="24"/>
        <v>0.9999999999929591</v>
      </c>
      <c r="W296" s="3">
        <f t="shared" si="28"/>
        <v>1</v>
      </c>
      <c r="X296" s="4">
        <f t="shared" si="29"/>
        <v>0.0023138733160119078</v>
      </c>
    </row>
    <row r="297" spans="19:24" ht="12.75">
      <c r="S297" s="2">
        <f t="shared" si="25"/>
        <v>0.9999999999936632</v>
      </c>
      <c r="T297" s="3">
        <f t="shared" si="26"/>
        <v>1</v>
      </c>
      <c r="U297" s="4">
        <f t="shared" si="27"/>
        <v>0.002302303949431848</v>
      </c>
      <c r="V297" s="2">
        <f t="shared" si="24"/>
        <v>0.9999999999936632</v>
      </c>
      <c r="W297" s="3">
        <f t="shared" si="28"/>
        <v>1</v>
      </c>
      <c r="X297" s="4">
        <f t="shared" si="29"/>
        <v>0.002302303949431848</v>
      </c>
    </row>
    <row r="298" spans="19:24" ht="12.75">
      <c r="S298" s="2">
        <f t="shared" si="25"/>
        <v>0.9999999999942969</v>
      </c>
      <c r="T298" s="3">
        <f t="shared" si="26"/>
        <v>1</v>
      </c>
      <c r="U298" s="4">
        <f t="shared" si="27"/>
        <v>0.0022907924296846887</v>
      </c>
      <c r="V298" s="2">
        <f t="shared" si="24"/>
        <v>0.9999999999942969</v>
      </c>
      <c r="W298" s="3">
        <f t="shared" si="28"/>
        <v>1</v>
      </c>
      <c r="X298" s="4">
        <f t="shared" si="29"/>
        <v>0.0022907924296846887</v>
      </c>
    </row>
    <row r="299" spans="19:24" ht="12.75">
      <c r="S299" s="2">
        <f t="shared" si="25"/>
        <v>0.9999999999948672</v>
      </c>
      <c r="T299" s="3">
        <f t="shared" si="26"/>
        <v>1</v>
      </c>
      <c r="U299" s="4">
        <f t="shared" si="27"/>
        <v>0.0022793384675362655</v>
      </c>
      <c r="V299" s="2">
        <f t="shared" si="24"/>
        <v>0.9999999999948672</v>
      </c>
      <c r="W299" s="3">
        <f t="shared" si="28"/>
        <v>1</v>
      </c>
      <c r="X299" s="4">
        <f t="shared" si="29"/>
        <v>0.0022793384675362655</v>
      </c>
    </row>
    <row r="300" spans="19:24" ht="12.75">
      <c r="S300" s="2">
        <f t="shared" si="25"/>
        <v>0.9999999999953805</v>
      </c>
      <c r="T300" s="3">
        <f t="shared" si="26"/>
        <v>1</v>
      </c>
      <c r="U300" s="4">
        <f t="shared" si="27"/>
        <v>0.002267941775198584</v>
      </c>
      <c r="V300" s="2">
        <f t="shared" si="24"/>
        <v>0.9999999999953805</v>
      </c>
      <c r="W300" s="3">
        <f t="shared" si="28"/>
        <v>1</v>
      </c>
      <c r="X300" s="4">
        <f t="shared" si="29"/>
        <v>0.002267941775198584</v>
      </c>
    </row>
    <row r="301" spans="19:24" ht="12.75">
      <c r="S301" s="2">
        <f t="shared" si="25"/>
        <v>0.9999999999958424</v>
      </c>
      <c r="T301" s="3">
        <f t="shared" si="26"/>
        <v>1</v>
      </c>
      <c r="U301" s="4">
        <f t="shared" si="27"/>
        <v>0.002256602066322591</v>
      </c>
      <c r="V301" s="2">
        <f t="shared" si="24"/>
        <v>0.9999999999958424</v>
      </c>
      <c r="W301" s="3">
        <f t="shared" si="28"/>
        <v>1</v>
      </c>
      <c r="X301" s="4">
        <f t="shared" si="29"/>
        <v>0.002256602066322591</v>
      </c>
    </row>
    <row r="302" spans="19:24" ht="12.75">
      <c r="S302" s="2">
        <f t="shared" si="25"/>
        <v>0.9999999999962582</v>
      </c>
      <c r="T302" s="3">
        <f t="shared" si="26"/>
        <v>1</v>
      </c>
      <c r="U302" s="4">
        <f t="shared" si="27"/>
        <v>0.002245319055990978</v>
      </c>
      <c r="V302" s="2">
        <f t="shared" si="24"/>
        <v>0.9999999999962582</v>
      </c>
      <c r="W302" s="3">
        <f t="shared" si="28"/>
        <v>1</v>
      </c>
      <c r="X302" s="4">
        <f t="shared" si="29"/>
        <v>0.002245319055990978</v>
      </c>
    </row>
    <row r="303" spans="19:24" ht="12.75">
      <c r="S303" s="2">
        <f t="shared" si="25"/>
        <v>0.9999999999966324</v>
      </c>
      <c r="T303" s="3">
        <f t="shared" si="26"/>
        <v>1</v>
      </c>
      <c r="U303" s="4">
        <f t="shared" si="27"/>
        <v>0.002234092460711023</v>
      </c>
      <c r="V303" s="2">
        <f t="shared" si="24"/>
        <v>0.9999999999966324</v>
      </c>
      <c r="W303" s="3">
        <f t="shared" si="28"/>
        <v>1</v>
      </c>
      <c r="X303" s="4">
        <f t="shared" si="29"/>
        <v>0.002234092460711023</v>
      </c>
    </row>
    <row r="304" spans="19:24" ht="12.75">
      <c r="S304" s="2">
        <f t="shared" si="25"/>
        <v>0.9999999999969691</v>
      </c>
      <c r="T304" s="3">
        <f t="shared" si="26"/>
        <v>1</v>
      </c>
      <c r="U304" s="4">
        <f t="shared" si="27"/>
        <v>0.002222921998407468</v>
      </c>
      <c r="V304" s="2">
        <f t="shared" si="24"/>
        <v>0.9999999999969691</v>
      </c>
      <c r="W304" s="3">
        <f t="shared" si="28"/>
        <v>1</v>
      </c>
      <c r="X304" s="4">
        <f t="shared" si="29"/>
        <v>0.002222921998407468</v>
      </c>
    </row>
    <row r="305" spans="19:24" ht="12.75">
      <c r="S305" s="2">
        <f t="shared" si="25"/>
        <v>0.9999999999972722</v>
      </c>
      <c r="T305" s="3">
        <f t="shared" si="26"/>
        <v>1</v>
      </c>
      <c r="U305" s="4">
        <f t="shared" si="27"/>
        <v>0.0022118073884154306</v>
      </c>
      <c r="V305" s="2">
        <f t="shared" si="24"/>
        <v>0.9999999999972722</v>
      </c>
      <c r="W305" s="3">
        <f t="shared" si="28"/>
        <v>1</v>
      </c>
      <c r="X305" s="4">
        <f t="shared" si="29"/>
        <v>0.0022118073884154306</v>
      </c>
    </row>
    <row r="306" spans="19:24" ht="12.75">
      <c r="S306" s="2">
        <f t="shared" si="25"/>
        <v>0.999999999997545</v>
      </c>
      <c r="T306" s="3">
        <f t="shared" si="26"/>
        <v>1</v>
      </c>
      <c r="U306" s="4">
        <f t="shared" si="27"/>
        <v>0.0022007483514733532</v>
      </c>
      <c r="V306" s="2">
        <f t="shared" si="24"/>
        <v>0.999999999997545</v>
      </c>
      <c r="W306" s="3">
        <f t="shared" si="28"/>
        <v>1</v>
      </c>
      <c r="X306" s="4">
        <f t="shared" si="29"/>
        <v>0.0022007483514733532</v>
      </c>
    </row>
    <row r="307" spans="19:24" ht="12.75">
      <c r="S307" s="2">
        <f t="shared" si="25"/>
        <v>0.9999999999977904</v>
      </c>
      <c r="T307" s="3">
        <f t="shared" si="26"/>
        <v>1</v>
      </c>
      <c r="U307" s="4">
        <f t="shared" si="27"/>
        <v>0.0021897446097159864</v>
      </c>
      <c r="V307" s="2">
        <f t="shared" si="24"/>
        <v>0.9999999999977904</v>
      </c>
      <c r="W307" s="3">
        <f t="shared" si="28"/>
        <v>1</v>
      </c>
      <c r="X307" s="4">
        <f t="shared" si="29"/>
        <v>0.0021897446097159864</v>
      </c>
    </row>
    <row r="308" spans="19:24" ht="12.75">
      <c r="S308" s="2">
        <f t="shared" si="25"/>
        <v>0.9999999999980114</v>
      </c>
      <c r="T308" s="3">
        <f t="shared" si="26"/>
        <v>1</v>
      </c>
      <c r="U308" s="4">
        <f t="shared" si="27"/>
        <v>0.0021787958866674065</v>
      </c>
      <c r="V308" s="2">
        <f t="shared" si="24"/>
        <v>0.9999999999980114</v>
      </c>
      <c r="W308" s="3">
        <f t="shared" si="28"/>
        <v>1</v>
      </c>
      <c r="X308" s="4">
        <f t="shared" si="29"/>
        <v>0.0021787958866674065</v>
      </c>
    </row>
    <row r="309" spans="19:24" ht="12.75">
      <c r="S309" s="2">
        <f t="shared" si="25"/>
        <v>0.9999999999982102</v>
      </c>
      <c r="T309" s="3">
        <f t="shared" si="26"/>
        <v>1</v>
      </c>
      <c r="U309" s="4">
        <f t="shared" si="27"/>
        <v>0.0021679019072340694</v>
      </c>
      <c r="V309" s="2">
        <f t="shared" si="24"/>
        <v>0.9999999999982102</v>
      </c>
      <c r="W309" s="3">
        <f t="shared" si="28"/>
        <v>1</v>
      </c>
      <c r="X309" s="4">
        <f t="shared" si="29"/>
        <v>0.0021679019072340694</v>
      </c>
    </row>
    <row r="310" spans="19:24" ht="12.75">
      <c r="S310" s="2">
        <f t="shared" si="25"/>
        <v>0.9999999999983892</v>
      </c>
      <c r="T310" s="3">
        <f t="shared" si="26"/>
        <v>1</v>
      </c>
      <c r="U310" s="4">
        <f t="shared" si="27"/>
        <v>0.002157062397697899</v>
      </c>
      <c r="V310" s="2">
        <f t="shared" si="24"/>
        <v>0.9999999999983892</v>
      </c>
      <c r="W310" s="3">
        <f t="shared" si="28"/>
        <v>1</v>
      </c>
      <c r="X310" s="4">
        <f t="shared" si="29"/>
        <v>0.002157062397697899</v>
      </c>
    </row>
    <row r="311" spans="19:24" ht="12.75">
      <c r="S311" s="2">
        <f t="shared" si="25"/>
        <v>0.9999999999985503</v>
      </c>
      <c r="T311" s="3">
        <f t="shared" si="26"/>
        <v>1</v>
      </c>
      <c r="U311" s="4">
        <f t="shared" si="27"/>
        <v>0.0021462770857094094</v>
      </c>
      <c r="V311" s="2">
        <f t="shared" si="24"/>
        <v>0.9999999999985503</v>
      </c>
      <c r="W311" s="3">
        <f t="shared" si="28"/>
        <v>1</v>
      </c>
      <c r="X311" s="4">
        <f t="shared" si="29"/>
        <v>0.0021462770857094094</v>
      </c>
    </row>
    <row r="312" spans="19:24" ht="12.75">
      <c r="S312" s="2">
        <f t="shared" si="25"/>
        <v>0.9999999999986953</v>
      </c>
      <c r="T312" s="3">
        <f t="shared" si="26"/>
        <v>1</v>
      </c>
      <c r="U312" s="4">
        <f t="shared" si="27"/>
        <v>0.0021355457002808624</v>
      </c>
      <c r="V312" s="2">
        <f t="shared" si="24"/>
        <v>0.9999999999986953</v>
      </c>
      <c r="W312" s="3">
        <f t="shared" si="28"/>
        <v>1</v>
      </c>
      <c r="X312" s="4">
        <f t="shared" si="29"/>
        <v>0.0021355457002808624</v>
      </c>
    </row>
    <row r="313" spans="19:24" ht="12.75">
      <c r="S313" s="2">
        <f t="shared" si="25"/>
        <v>0.9999999999988257</v>
      </c>
      <c r="T313" s="3">
        <f t="shared" si="26"/>
        <v>1</v>
      </c>
      <c r="U313" s="4">
        <f t="shared" si="27"/>
        <v>0.002124867971779458</v>
      </c>
      <c r="V313" s="2">
        <f t="shared" si="24"/>
        <v>0.9999999999988257</v>
      </c>
      <c r="W313" s="3">
        <f t="shared" si="28"/>
        <v>1</v>
      </c>
      <c r="X313" s="4">
        <f t="shared" si="29"/>
        <v>0.002124867971779458</v>
      </c>
    </row>
    <row r="314" spans="19:24" ht="12.75">
      <c r="S314" s="2">
        <f t="shared" si="25"/>
        <v>0.9999999999989432</v>
      </c>
      <c r="T314" s="3">
        <f t="shared" si="26"/>
        <v>1</v>
      </c>
      <c r="U314" s="4">
        <f t="shared" si="27"/>
        <v>0.0021142436319205606</v>
      </c>
      <c r="V314" s="2">
        <f t="shared" si="24"/>
        <v>0.9999999999989432</v>
      </c>
      <c r="W314" s="3">
        <f t="shared" si="28"/>
        <v>1</v>
      </c>
      <c r="X314" s="4">
        <f t="shared" si="29"/>
        <v>0.0021142436319205606</v>
      </c>
    </row>
    <row r="315" spans="19:24" ht="12.75">
      <c r="S315" s="2">
        <f t="shared" si="25"/>
        <v>0.9999999999990489</v>
      </c>
      <c r="T315" s="3">
        <f t="shared" si="26"/>
        <v>1</v>
      </c>
      <c r="U315" s="4">
        <f t="shared" si="27"/>
        <v>0.002103672413760958</v>
      </c>
      <c r="V315" s="2">
        <f t="shared" si="24"/>
        <v>0.9999999999990489</v>
      </c>
      <c r="W315" s="3">
        <f t="shared" si="28"/>
        <v>1</v>
      </c>
      <c r="X315" s="4">
        <f t="shared" si="29"/>
        <v>0.002103672413760958</v>
      </c>
    </row>
    <row r="316" spans="19:24" ht="12.75">
      <c r="S316" s="2">
        <f t="shared" si="25"/>
        <v>0.999999999999144</v>
      </c>
      <c r="T316" s="3">
        <f t="shared" si="26"/>
        <v>1</v>
      </c>
      <c r="U316" s="4">
        <f t="shared" si="27"/>
        <v>0.002093154051692153</v>
      </c>
      <c r="V316" s="2">
        <f t="shared" si="24"/>
        <v>0.999999999999144</v>
      </c>
      <c r="W316" s="3">
        <f t="shared" si="28"/>
        <v>1</v>
      </c>
      <c r="X316" s="4">
        <f t="shared" si="29"/>
        <v>0.002093154051692153</v>
      </c>
    </row>
    <row r="317" spans="19:24" ht="12.75">
      <c r="S317" s="2">
        <f t="shared" si="25"/>
        <v>0.9999999999992296</v>
      </c>
      <c r="T317" s="3">
        <f t="shared" si="26"/>
        <v>1</v>
      </c>
      <c r="U317" s="4">
        <f t="shared" si="27"/>
        <v>0.0020826882814336924</v>
      </c>
      <c r="V317" s="2">
        <f t="shared" si="24"/>
        <v>0.9999999999992296</v>
      </c>
      <c r="W317" s="3">
        <f t="shared" si="28"/>
        <v>1</v>
      </c>
      <c r="X317" s="4">
        <f t="shared" si="29"/>
        <v>0.0020826882814336924</v>
      </c>
    </row>
  </sheetData>
  <printOptions/>
  <pageMargins left="0.75" right="0.75" top="1" bottom="1" header="0.5" footer="0.5"/>
  <pageSetup horizontalDpi="200" verticalDpi="2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Geert</dc:creator>
  <cp:keywords/>
  <dc:description/>
  <cp:lastModifiedBy>paul van Geert</cp:lastModifiedBy>
  <dcterms:created xsi:type="dcterms:W3CDTF">2003-05-13T16:30:24Z</dcterms:created>
  <dcterms:modified xsi:type="dcterms:W3CDTF">2003-06-18T18:57:29Z</dcterms:modified>
  <cp:category/>
  <cp:version/>
  <cp:contentType/>
  <cp:contentStatus/>
</cp:coreProperties>
</file>